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C9B9E489-9B7A-4FA6-A055-496CE564D50E}" xr6:coauthVersionLast="45" xr6:coauthVersionMax="45" xr10:uidLastSave="{00000000-0000-0000-0000-000000000000}"/>
  <bookViews>
    <workbookView xWindow="-108" yWindow="-108" windowWidth="23256" windowHeight="12576" xr2:uid="{2C4A450E-5143-4BA3-B426-FC3D35660B2C}"/>
  </bookViews>
  <sheets>
    <sheet name="PAANO GAMITIN" sheetId="5" r:id="rId1"/>
    <sheet name="POS" sheetId="1" r:id="rId2"/>
    <sheet name="ITEMS" sheetId="2" r:id="rId3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5" i="1" l="1"/>
  <c r="F5" i="1"/>
  <c r="G5" i="1" s="1"/>
  <c r="H5" i="1"/>
  <c r="E6" i="1"/>
  <c r="F6" i="1"/>
  <c r="G6" i="1" s="1"/>
  <c r="H6" i="1"/>
  <c r="E7" i="1"/>
  <c r="F7" i="1"/>
  <c r="G7" i="1" s="1"/>
  <c r="H7" i="1"/>
  <c r="E8" i="1"/>
  <c r="F8" i="1"/>
  <c r="G8" i="1" s="1"/>
  <c r="H8" i="1"/>
  <c r="E9" i="1"/>
  <c r="F9" i="1"/>
  <c r="G9" i="1" s="1"/>
  <c r="H9" i="1"/>
  <c r="E10" i="1"/>
  <c r="F10" i="1"/>
  <c r="G10" i="1" s="1"/>
  <c r="H10" i="1"/>
  <c r="E11" i="1"/>
  <c r="F11" i="1"/>
  <c r="G11" i="1" s="1"/>
  <c r="H11" i="1"/>
  <c r="E12" i="1"/>
  <c r="F12" i="1"/>
  <c r="G12" i="1" s="1"/>
  <c r="H12" i="1"/>
  <c r="E13" i="1"/>
  <c r="F13" i="1"/>
  <c r="G13" i="1" s="1"/>
  <c r="H13" i="1"/>
  <c r="E14" i="1"/>
  <c r="F14" i="1"/>
  <c r="G14" i="1" s="1"/>
  <c r="H14" i="1"/>
  <c r="E15" i="1"/>
  <c r="F15" i="1"/>
  <c r="G15" i="1" s="1"/>
  <c r="H15" i="1"/>
  <c r="E16" i="1"/>
  <c r="F16" i="1"/>
  <c r="G16" i="1" s="1"/>
  <c r="H16" i="1"/>
  <c r="E17" i="1"/>
  <c r="F17" i="1"/>
  <c r="G17" i="1" s="1"/>
  <c r="H17" i="1"/>
  <c r="E18" i="1"/>
  <c r="F18" i="1"/>
  <c r="G18" i="1" s="1"/>
  <c r="H18" i="1"/>
  <c r="E19" i="1"/>
  <c r="F19" i="1"/>
  <c r="G19" i="1" s="1"/>
  <c r="H19" i="1"/>
  <c r="E20" i="1"/>
  <c r="F20" i="1"/>
  <c r="G20" i="1" s="1"/>
  <c r="H20" i="1"/>
  <c r="E21" i="1"/>
  <c r="F21" i="1"/>
  <c r="G21" i="1" s="1"/>
  <c r="H21" i="1"/>
  <c r="E22" i="1"/>
  <c r="F22" i="1"/>
  <c r="G22" i="1" s="1"/>
  <c r="H22" i="1"/>
  <c r="E23" i="1"/>
  <c r="F23" i="1"/>
  <c r="G23" i="1" s="1"/>
  <c r="H23" i="1"/>
  <c r="E24" i="1"/>
  <c r="F24" i="1"/>
  <c r="G24" i="1" s="1"/>
  <c r="H24" i="1"/>
  <c r="E25" i="1"/>
  <c r="F25" i="1"/>
  <c r="G25" i="1" s="1"/>
  <c r="H25" i="1"/>
  <c r="E26" i="1"/>
  <c r="F26" i="1"/>
  <c r="G26" i="1" s="1"/>
  <c r="H26" i="1"/>
  <c r="E27" i="1"/>
  <c r="F27" i="1"/>
  <c r="G27" i="1" s="1"/>
  <c r="H27" i="1"/>
  <c r="E28" i="1"/>
  <c r="F28" i="1"/>
  <c r="G28" i="1" s="1"/>
  <c r="H28" i="1"/>
  <c r="E29" i="1"/>
  <c r="F29" i="1"/>
  <c r="G29" i="1" s="1"/>
  <c r="H29" i="1"/>
  <c r="E30" i="1"/>
  <c r="F30" i="1"/>
  <c r="G30" i="1" s="1"/>
  <c r="H30" i="1"/>
  <c r="H4" i="1"/>
  <c r="E4" i="1"/>
  <c r="F4" i="1"/>
  <c r="K12" i="2" l="1"/>
  <c r="L12" i="2" s="1"/>
  <c r="K16" i="2"/>
  <c r="L16" i="2" s="1"/>
  <c r="K28" i="2"/>
  <c r="L28" i="2" s="1"/>
  <c r="K44" i="2"/>
  <c r="L44" i="2" s="1"/>
  <c r="E3" i="2"/>
  <c r="G3" i="2" s="1"/>
  <c r="H3" i="2" s="1"/>
  <c r="I3" i="2" s="1"/>
  <c r="K3" i="2" s="1"/>
  <c r="L3" i="2" s="1"/>
  <c r="E4" i="2"/>
  <c r="E5" i="2"/>
  <c r="E6" i="2"/>
  <c r="E7" i="2"/>
  <c r="G7" i="2" s="1"/>
  <c r="H7" i="2" s="1"/>
  <c r="I7" i="2" s="1"/>
  <c r="K7" i="2" s="1"/>
  <c r="L7" i="2" s="1"/>
  <c r="E8" i="2"/>
  <c r="G8" i="2" s="1"/>
  <c r="E9" i="2"/>
  <c r="E10" i="2"/>
  <c r="E11" i="2"/>
  <c r="G11" i="2" s="1"/>
  <c r="H11" i="2" s="1"/>
  <c r="I11" i="2" s="1"/>
  <c r="K11" i="2" s="1"/>
  <c r="L11" i="2" s="1"/>
  <c r="E12" i="2"/>
  <c r="G12" i="2" s="1"/>
  <c r="H12" i="2" s="1"/>
  <c r="I12" i="2" s="1"/>
  <c r="E13" i="2"/>
  <c r="E14" i="2"/>
  <c r="E15" i="2"/>
  <c r="G15" i="2" s="1"/>
  <c r="H15" i="2" s="1"/>
  <c r="I15" i="2" s="1"/>
  <c r="K15" i="2" s="1"/>
  <c r="L15" i="2" s="1"/>
  <c r="E16" i="2"/>
  <c r="G16" i="2" s="1"/>
  <c r="H16" i="2" s="1"/>
  <c r="I16" i="2" s="1"/>
  <c r="E17" i="2"/>
  <c r="E18" i="2"/>
  <c r="G18" i="2" s="1"/>
  <c r="E19" i="2"/>
  <c r="G19" i="2" s="1"/>
  <c r="H19" i="2" s="1"/>
  <c r="I19" i="2" s="1"/>
  <c r="K19" i="2" s="1"/>
  <c r="L19" i="2" s="1"/>
  <c r="E20" i="2"/>
  <c r="G20" i="2" s="1"/>
  <c r="E21" i="2"/>
  <c r="E22" i="2"/>
  <c r="G22" i="2" s="1"/>
  <c r="E23" i="2"/>
  <c r="G23" i="2" s="1"/>
  <c r="H23" i="2" s="1"/>
  <c r="I23" i="2" s="1"/>
  <c r="K23" i="2" s="1"/>
  <c r="L23" i="2" s="1"/>
  <c r="E24" i="2"/>
  <c r="E25" i="2"/>
  <c r="E26" i="2"/>
  <c r="G26" i="2" s="1"/>
  <c r="E27" i="2"/>
  <c r="G27" i="2" s="1"/>
  <c r="H27" i="2" s="1"/>
  <c r="I27" i="2" s="1"/>
  <c r="K27" i="2" s="1"/>
  <c r="L27" i="2" s="1"/>
  <c r="E28" i="2"/>
  <c r="G28" i="2" s="1"/>
  <c r="H28" i="2" s="1"/>
  <c r="I28" i="2" s="1"/>
  <c r="E29" i="2"/>
  <c r="E30" i="2"/>
  <c r="E31" i="2"/>
  <c r="G31" i="2" s="1"/>
  <c r="H31" i="2" s="1"/>
  <c r="I31" i="2" s="1"/>
  <c r="K31" i="2" s="1"/>
  <c r="L31" i="2" s="1"/>
  <c r="E32" i="2"/>
  <c r="E33" i="2"/>
  <c r="E34" i="2"/>
  <c r="G34" i="2" s="1"/>
  <c r="E35" i="2"/>
  <c r="G35" i="2" s="1"/>
  <c r="H35" i="2" s="1"/>
  <c r="I35" i="2" s="1"/>
  <c r="K35" i="2" s="1"/>
  <c r="L35" i="2" s="1"/>
  <c r="E36" i="2"/>
  <c r="E37" i="2"/>
  <c r="E38" i="2"/>
  <c r="G38" i="2" s="1"/>
  <c r="E39" i="2"/>
  <c r="G39" i="2" s="1"/>
  <c r="H39" i="2" s="1"/>
  <c r="I39" i="2" s="1"/>
  <c r="K39" i="2" s="1"/>
  <c r="L39" i="2" s="1"/>
  <c r="E40" i="2"/>
  <c r="G40" i="2" s="1"/>
  <c r="E41" i="2"/>
  <c r="E42" i="2"/>
  <c r="G42" i="2" s="1"/>
  <c r="E43" i="2"/>
  <c r="G43" i="2" s="1"/>
  <c r="H43" i="2" s="1"/>
  <c r="I43" i="2" s="1"/>
  <c r="K43" i="2" s="1"/>
  <c r="L43" i="2" s="1"/>
  <c r="E44" i="2"/>
  <c r="G44" i="2" s="1"/>
  <c r="H44" i="2" s="1"/>
  <c r="I44" i="2" s="1"/>
  <c r="E45" i="2"/>
  <c r="E46" i="2"/>
  <c r="G46" i="2" s="1"/>
  <c r="H46" i="2" s="1"/>
  <c r="I46" i="2" s="1"/>
  <c r="K46" i="2" s="1"/>
  <c r="L46" i="2" s="1"/>
  <c r="E47" i="2"/>
  <c r="E48" i="2"/>
  <c r="E49" i="2"/>
  <c r="G49" i="2" s="1"/>
  <c r="E2" i="2"/>
  <c r="G2" i="2" s="1"/>
  <c r="H2" i="2" s="1"/>
  <c r="I2" i="2" s="1"/>
  <c r="K2" i="2" s="1"/>
  <c r="L2" i="2" s="1"/>
  <c r="G4" i="1" l="1"/>
  <c r="G47" i="2"/>
  <c r="H47" i="2" s="1"/>
  <c r="I47" i="2" s="1"/>
  <c r="K47" i="2" s="1"/>
  <c r="L47" i="2" s="1"/>
  <c r="G32" i="2"/>
  <c r="H32" i="2" s="1"/>
  <c r="I32" i="2" s="1"/>
  <c r="K32" i="2" s="1"/>
  <c r="L32" i="2" s="1"/>
  <c r="H20" i="2"/>
  <c r="I20" i="2" s="1"/>
  <c r="K20" i="2" s="1"/>
  <c r="L20" i="2" s="1"/>
  <c r="H8" i="2"/>
  <c r="I8" i="2" s="1"/>
  <c r="K8" i="2" s="1"/>
  <c r="L8" i="2" s="1"/>
  <c r="G36" i="2"/>
  <c r="H36" i="2" s="1"/>
  <c r="I36" i="2" s="1"/>
  <c r="K36" i="2" s="1"/>
  <c r="L36" i="2" s="1"/>
  <c r="G24" i="2"/>
  <c r="H24" i="2" s="1"/>
  <c r="I24" i="2" s="1"/>
  <c r="K24" i="2" s="1"/>
  <c r="L24" i="2" s="1"/>
  <c r="G4" i="2"/>
  <c r="H4" i="2" s="1"/>
  <c r="I4" i="2" s="1"/>
  <c r="H40" i="2"/>
  <c r="I40" i="2" s="1"/>
  <c r="K40" i="2" s="1"/>
  <c r="L40" i="2" s="1"/>
  <c r="G48" i="2"/>
  <c r="H48" i="2" s="1"/>
  <c r="I48" i="2" s="1"/>
  <c r="K48" i="2" s="1"/>
  <c r="L48" i="2" s="1"/>
  <c r="G41" i="2"/>
  <c r="H41" i="2" s="1"/>
  <c r="I41" i="2" s="1"/>
  <c r="K41" i="2" s="1"/>
  <c r="L41" i="2" s="1"/>
  <c r="G37" i="2"/>
  <c r="H37" i="2" s="1"/>
  <c r="I37" i="2" s="1"/>
  <c r="K37" i="2" s="1"/>
  <c r="L37" i="2" s="1"/>
  <c r="G33" i="2"/>
  <c r="H33" i="2" s="1"/>
  <c r="I33" i="2" s="1"/>
  <c r="K33" i="2" s="1"/>
  <c r="L33" i="2" s="1"/>
  <c r="G29" i="2"/>
  <c r="H29" i="2" s="1"/>
  <c r="I29" i="2" s="1"/>
  <c r="K29" i="2" s="1"/>
  <c r="L29" i="2" s="1"/>
  <c r="G25" i="2"/>
  <c r="H25" i="2" s="1"/>
  <c r="I25" i="2" s="1"/>
  <c r="K25" i="2" s="1"/>
  <c r="L25" i="2" s="1"/>
  <c r="G21" i="2"/>
  <c r="H21" i="2" s="1"/>
  <c r="I21" i="2" s="1"/>
  <c r="K21" i="2" s="1"/>
  <c r="L21" i="2" s="1"/>
  <c r="G17" i="2"/>
  <c r="H17" i="2" s="1"/>
  <c r="I17" i="2" s="1"/>
  <c r="K17" i="2" s="1"/>
  <c r="L17" i="2" s="1"/>
  <c r="G13" i="2"/>
  <c r="H13" i="2" s="1"/>
  <c r="I13" i="2" s="1"/>
  <c r="K13" i="2" s="1"/>
  <c r="L13" i="2" s="1"/>
  <c r="G9" i="2"/>
  <c r="H9" i="2" s="1"/>
  <c r="I9" i="2" s="1"/>
  <c r="K9" i="2" s="1"/>
  <c r="L9" i="2" s="1"/>
  <c r="G5" i="2"/>
  <c r="H5" i="2" s="1"/>
  <c r="I5" i="2" s="1"/>
  <c r="K5" i="2" s="1"/>
  <c r="L5" i="2" s="1"/>
  <c r="H49" i="2"/>
  <c r="I49" i="2" s="1"/>
  <c r="K49" i="2" s="1"/>
  <c r="L49" i="2" s="1"/>
  <c r="H42" i="2"/>
  <c r="I42" i="2" s="1"/>
  <c r="K42" i="2" s="1"/>
  <c r="L42" i="2" s="1"/>
  <c r="H38" i="2"/>
  <c r="I38" i="2" s="1"/>
  <c r="K38" i="2" s="1"/>
  <c r="L38" i="2" s="1"/>
  <c r="H34" i="2"/>
  <c r="I34" i="2" s="1"/>
  <c r="K34" i="2" s="1"/>
  <c r="L34" i="2" s="1"/>
  <c r="H26" i="2"/>
  <c r="I26" i="2" s="1"/>
  <c r="K26" i="2" s="1"/>
  <c r="L26" i="2" s="1"/>
  <c r="H22" i="2"/>
  <c r="I22" i="2" s="1"/>
  <c r="K22" i="2" s="1"/>
  <c r="L22" i="2" s="1"/>
  <c r="H18" i="2"/>
  <c r="I18" i="2" s="1"/>
  <c r="K18" i="2" s="1"/>
  <c r="L18" i="2" s="1"/>
  <c r="G14" i="2"/>
  <c r="H14" i="2"/>
  <c r="I14" i="2" s="1"/>
  <c r="K14" i="2" s="1"/>
  <c r="L14" i="2" s="1"/>
  <c r="G10" i="2"/>
  <c r="H10" i="2" s="1"/>
  <c r="I10" i="2" s="1"/>
  <c r="K10" i="2" s="1"/>
  <c r="L10" i="2" s="1"/>
  <c r="G6" i="2"/>
  <c r="H6" i="2" s="1"/>
  <c r="I6" i="2" s="1"/>
  <c r="K6" i="2" s="1"/>
  <c r="G45" i="2"/>
  <c r="H45" i="2" s="1"/>
  <c r="I45" i="2" s="1"/>
  <c r="K45" i="2" s="1"/>
  <c r="L45" i="2" s="1"/>
  <c r="G30" i="2"/>
  <c r="H30" i="2" s="1"/>
  <c r="I30" i="2" s="1"/>
  <c r="K30" i="2" s="1"/>
  <c r="L30" i="2" s="1"/>
  <c r="L6" i="2" l="1"/>
  <c r="K4" i="2"/>
  <c r="L4" i="2" s="1"/>
  <c r="J4" i="1"/>
  <c r="I4" i="1" l="1"/>
</calcChain>
</file>

<file path=xl/sharedStrings.xml><?xml version="1.0" encoding="utf-8"?>
<sst xmlns="http://schemas.openxmlformats.org/spreadsheetml/2006/main" count="134" uniqueCount="124">
  <si>
    <t>Mt. Dew plastic small 12s</t>
  </si>
  <si>
    <t>Sprite mismo</t>
  </si>
  <si>
    <t>Royal</t>
  </si>
  <si>
    <t>Coke swakto</t>
  </si>
  <si>
    <t>Nature's Spring 350ml 24s</t>
  </si>
  <si>
    <t>Harina Tercera</t>
  </si>
  <si>
    <t>Zest-O 10s</t>
  </si>
  <si>
    <t>Gatorade 350ml 24s</t>
  </si>
  <si>
    <t>Zonrox 500ml 36s</t>
  </si>
  <si>
    <t>Mt. Dew 12oz</t>
  </si>
  <si>
    <t>Pepsi 8oz</t>
  </si>
  <si>
    <t>Asukal Washed</t>
  </si>
  <si>
    <t>Happy m4</t>
  </si>
  <si>
    <t>LemonSquare Cheeze cake</t>
  </si>
  <si>
    <t>Fudgee bar</t>
  </si>
  <si>
    <t>Nissin wafer</t>
  </si>
  <si>
    <t>Breadstix</t>
  </si>
  <si>
    <t>Voice</t>
  </si>
  <si>
    <t>Eggnog</t>
  </si>
  <si>
    <t>Fita</t>
  </si>
  <si>
    <t>Skyflakes plain 10s</t>
  </si>
  <si>
    <t>Skyflakes 360g x24</t>
  </si>
  <si>
    <t>Skyflakes cond/choco/mantik 10s</t>
  </si>
  <si>
    <t>LuckyMe beef/chicken</t>
  </si>
  <si>
    <t>LuckyMe canton</t>
  </si>
  <si>
    <t>DutchMill 90ml</t>
  </si>
  <si>
    <t>Limcoma LPG</t>
  </si>
  <si>
    <t>Prunes</t>
  </si>
  <si>
    <t>Mayfair choco x300</t>
  </si>
  <si>
    <t>Kopiko Café blanca twin</t>
  </si>
  <si>
    <t>Kopiko Café blanca 10s</t>
  </si>
  <si>
    <t>Kopiko Brown 10s</t>
  </si>
  <si>
    <t>Kopiko Astig 10s</t>
  </si>
  <si>
    <t>Cal Cheeze big</t>
  </si>
  <si>
    <t>Cal Cheeze 20s</t>
  </si>
  <si>
    <t>Energen choco/vanilla 12s</t>
  </si>
  <si>
    <t>Kopiko Astig twin 10s</t>
  </si>
  <si>
    <t>Beng beng 10s</t>
  </si>
  <si>
    <t>Dynamyte</t>
  </si>
  <si>
    <t>Maxx 50s</t>
  </si>
  <si>
    <t>X.O.</t>
  </si>
  <si>
    <t>Chooey choco</t>
  </si>
  <si>
    <t xml:space="preserve">Products </t>
  </si>
  <si>
    <t>Puhunan New</t>
  </si>
  <si>
    <t>Puhunan Old</t>
  </si>
  <si>
    <t xml:space="preserve">Puhunan </t>
  </si>
  <si>
    <t>SRP</t>
  </si>
  <si>
    <t>SRP NEW</t>
  </si>
  <si>
    <t>NEW Mark Up</t>
  </si>
  <si>
    <t>CODE</t>
  </si>
  <si>
    <t>A001</t>
  </si>
  <si>
    <t>A002</t>
  </si>
  <si>
    <t>A003</t>
  </si>
  <si>
    <t>A004</t>
  </si>
  <si>
    <t>A005</t>
  </si>
  <si>
    <t>A006</t>
  </si>
  <si>
    <t>A007</t>
  </si>
  <si>
    <t>A008</t>
  </si>
  <si>
    <t>A009</t>
  </si>
  <si>
    <t>A010</t>
  </si>
  <si>
    <t>A011</t>
  </si>
  <si>
    <t>A012</t>
  </si>
  <si>
    <t>A013</t>
  </si>
  <si>
    <t>A014</t>
  </si>
  <si>
    <t>A015</t>
  </si>
  <si>
    <t>A016</t>
  </si>
  <si>
    <t>A017</t>
  </si>
  <si>
    <t>A018</t>
  </si>
  <si>
    <t>A019</t>
  </si>
  <si>
    <t>A020</t>
  </si>
  <si>
    <t>A021</t>
  </si>
  <si>
    <t>A022</t>
  </si>
  <si>
    <t>A023</t>
  </si>
  <si>
    <t>A024</t>
  </si>
  <si>
    <t>A025</t>
  </si>
  <si>
    <t>A026</t>
  </si>
  <si>
    <t>A027</t>
  </si>
  <si>
    <t>A028</t>
  </si>
  <si>
    <t>A029</t>
  </si>
  <si>
    <t>A030</t>
  </si>
  <si>
    <t>A031</t>
  </si>
  <si>
    <t>A032</t>
  </si>
  <si>
    <t>A033</t>
  </si>
  <si>
    <t>A034</t>
  </si>
  <si>
    <t>A035</t>
  </si>
  <si>
    <t>A036</t>
  </si>
  <si>
    <t>A037</t>
  </si>
  <si>
    <t>A038</t>
  </si>
  <si>
    <t>A039</t>
  </si>
  <si>
    <t>A040</t>
  </si>
  <si>
    <t>A041</t>
  </si>
  <si>
    <t>A042</t>
  </si>
  <si>
    <t>A043</t>
  </si>
  <si>
    <t>A044</t>
  </si>
  <si>
    <t>A045</t>
  </si>
  <si>
    <t>A046</t>
  </si>
  <si>
    <t>A047</t>
  </si>
  <si>
    <t>A048</t>
  </si>
  <si>
    <t>PRICE</t>
  </si>
  <si>
    <t>QTY</t>
  </si>
  <si>
    <t>SOLD</t>
  </si>
  <si>
    <t>SRPADJ</t>
  </si>
  <si>
    <t>Product</t>
  </si>
  <si>
    <t>TUBO</t>
  </si>
  <si>
    <t>TUBO ALL</t>
  </si>
  <si>
    <t>SALES ALL</t>
  </si>
  <si>
    <t>%TUBO</t>
  </si>
  <si>
    <t>ADJUST SRP</t>
  </si>
  <si>
    <t>SALES TALLY WHOLE DAY</t>
  </si>
  <si>
    <t xml:space="preserve">Nakabilog ng Pula - Heto lang po ang lalagyan ninyo kaya po dapat lahat ng item nyo may code. </t>
  </si>
  <si>
    <t>Dito nyo rin ilalagay kung ilan ang nabili automatic na po sya na kukuha ng impormasyon sa inyong listahan</t>
  </si>
  <si>
    <t xml:space="preserve">Nasa dilaw- meron po itong formula na naka link po sa pahina ITEMS kung saan po naka automatic na po na lalabas kung magkano ang tubo ninyo </t>
  </si>
  <si>
    <t xml:space="preserve">Code - Ay kung ano po ang icocode nyo per produkto, maari ninyong gayahin ang aking ginawa o gumawa ng kakaiba </t>
  </si>
  <si>
    <t xml:space="preserve">Products - Eto po ay manual nyong ilalagay isaisa katapat ng tamang produkto </t>
  </si>
  <si>
    <t xml:space="preserve">Puhunan New- heto po yung bagong puhunan ng produkto </t>
  </si>
  <si>
    <t xml:space="preserve">Puhunan Old- heto po yung lumang puhunan ng produkto </t>
  </si>
  <si>
    <t xml:space="preserve">Puhunan - Mamimili sya alin ang mas mahal sa dalawa kung New ba or Old </t>
  </si>
  <si>
    <t xml:space="preserve">%Tubo - pde nyo rin I manipula po ito pde nyo taasan at pde nyo rin babaan. </t>
  </si>
  <si>
    <t xml:space="preserve">TUBo - yan po tlaga ang computation nung % tubo sa puhunan </t>
  </si>
  <si>
    <t xml:space="preserve">SRP - Yan yung dapat sundan na presyo ayon sa porsyentong inalagay mo nung una </t>
  </si>
  <si>
    <t>SRP New- Naka forumla po ito pataas rounded para po walang decimal</t>
  </si>
  <si>
    <t xml:space="preserve">Adjusted SRP - kung ikaw naman ay namamahalan sa presyo maari mong imanual dito </t>
  </si>
  <si>
    <t xml:space="preserve">SRP adj -kung wala kang minanual adjust na SRP hindi sya lalabas dito. </t>
  </si>
  <si>
    <t xml:space="preserve">New Mark Up - yan na po yung TUBO tlaga (magadjust ka man o hindi)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</si>
</sst>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9" fontId="0" fillId="0" borderId="0" xfId="0" applyNumberFormat="1"/>
    <xf numFmtId="0" fontId="0" fillId="2" borderId="0" xfId="0" applyFill="1"/>
    <xf numFmtId="0" fontId="1" fillId="0" borderId="0" xfId="0" applyFont="1"/>
    <xf numFmtId="0" fontId="0" fillId="3" borderId="0" xfId="0" applyFill="1"/>
    <xf numFmtId="0" fontId="0" fillId="4" borderId="1" xfId="0" applyFill="1" applyBorder="1"/>
    <xf numFmtId="0" fontId="0" fillId="2" borderId="1" xfId="0" applyFill="1" applyBorder="1"/>
    <xf numFmtId="0" fontId="0" fillId="0" borderId="0" xfId="0" applyBorder="1"/>
    <xf numFmtId="0" fontId="3" fillId="7" borderId="1" xfId="0" applyFont="1" applyFill="1" applyBorder="1"/>
    <xf numFmtId="0" fontId="4" fillId="0" borderId="1" xfId="0" applyFont="1" applyBorder="1"/>
    <xf numFmtId="0" fontId="3" fillId="6" borderId="2" xfId="0" applyFont="1" applyFill="1" applyBorder="1"/>
    <xf numFmtId="0" fontId="4" fillId="0" borderId="2" xfId="0" applyFont="1" applyBorder="1"/>
    <xf numFmtId="0" fontId="1" fillId="8" borderId="3" xfId="0" applyFont="1" applyFill="1" applyBorder="1"/>
    <xf numFmtId="0" fontId="1" fillId="8" borderId="4" xfId="0" applyFont="1" applyFill="1" applyBorder="1"/>
    <xf numFmtId="0" fontId="1" fillId="8" borderId="5" xfId="0" applyFont="1" applyFill="1" applyBorder="1"/>
    <xf numFmtId="0" fontId="0" fillId="5" borderId="6" xfId="0" applyFill="1" applyBorder="1"/>
    <xf numFmtId="0" fontId="0" fillId="2" borderId="7" xfId="0" applyFill="1" applyBorder="1"/>
    <xf numFmtId="0" fontId="0" fillId="5" borderId="8" xfId="0" applyFill="1" applyBorder="1"/>
    <xf numFmtId="0" fontId="0" fillId="4" borderId="9" xfId="0" applyFill="1" applyBorder="1"/>
    <xf numFmtId="0" fontId="0" fillId="2" borderId="9" xfId="0" applyFill="1" applyBorder="1"/>
    <xf numFmtId="0" fontId="0" fillId="2" borderId="1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</xdr:colOff>
      <xdr:row>6</xdr:row>
      <xdr:rowOff>22860</xdr:rowOff>
    </xdr:from>
    <xdr:to>
      <xdr:col>15</xdr:col>
      <xdr:colOff>273220</xdr:colOff>
      <xdr:row>15</xdr:row>
      <xdr:rowOff>53130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622369B-4763-4B2F-9609-E5CC25EB79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7220" y="1120140"/>
          <a:ext cx="8800000" cy="1676190"/>
        </a:xfrm>
        <a:prstGeom prst="rect">
          <a:avLst/>
        </a:prstGeom>
      </xdr:spPr>
    </xdr:pic>
    <xdr:clientData/>
  </xdr:twoCellAnchor>
  <xdr:twoCellAnchor>
    <xdr:from>
      <xdr:col>0</xdr:col>
      <xdr:colOff>525780</xdr:colOff>
      <xdr:row>5</xdr:row>
      <xdr:rowOff>38100</xdr:rowOff>
    </xdr:from>
    <xdr:to>
      <xdr:col>3</xdr:col>
      <xdr:colOff>396240</xdr:colOff>
      <xdr:row>16</xdr:row>
      <xdr:rowOff>53340</xdr:rowOff>
    </xdr:to>
    <xdr:sp macro="" textlink="">
      <xdr:nvSpPr>
        <xdr:cNvPr id="3" name="Oval 2">
          <a:extLst>
            <a:ext uri="{FF2B5EF4-FFF2-40B4-BE49-F238E27FC236}">
              <a16:creationId xmlns:a16="http://schemas.microsoft.com/office/drawing/2014/main" id="{25BBEB65-C8AB-44D8-87CC-FC92C3F893BA}"/>
            </a:ext>
          </a:extLst>
        </xdr:cNvPr>
        <xdr:cNvSpPr/>
      </xdr:nvSpPr>
      <xdr:spPr>
        <a:xfrm>
          <a:off x="525780" y="952500"/>
          <a:ext cx="1699260" cy="202692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21</xdr:col>
      <xdr:colOff>360381</xdr:colOff>
      <xdr:row>30</xdr:row>
      <xdr:rowOff>41722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726E74D-90A0-4C07-9A7C-77D165BA55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" y="4023360"/>
          <a:ext cx="12552381" cy="1504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E5D8F-6260-433A-BD6E-523A564353C8}">
  <dimension ref="B4:B43"/>
  <sheetViews>
    <sheetView tabSelected="1" topLeftCell="A19" workbookViewId="0">
      <selection activeCell="H39" sqref="H39"/>
    </sheetView>
  </sheetViews>
  <sheetFormatPr defaultRowHeight="14.4" x14ac:dyDescent="0.3"/>
  <sheetData>
    <row r="4" spans="2:2" x14ac:dyDescent="0.3">
      <c r="B4" t="s">
        <v>108</v>
      </c>
    </row>
    <row r="18" spans="2:2" x14ac:dyDescent="0.3">
      <c r="B18" t="s">
        <v>109</v>
      </c>
    </row>
    <row r="19" spans="2:2" x14ac:dyDescent="0.3">
      <c r="B19" t="s">
        <v>110</v>
      </c>
    </row>
    <row r="20" spans="2:2" x14ac:dyDescent="0.3">
      <c r="B20" t="s">
        <v>111</v>
      </c>
    </row>
    <row r="32" spans="2:2" x14ac:dyDescent="0.3">
      <c r="B32" t="s">
        <v>112</v>
      </c>
    </row>
    <row r="33" spans="2:2" x14ac:dyDescent="0.3">
      <c r="B33" t="s">
        <v>113</v>
      </c>
    </row>
    <row r="34" spans="2:2" x14ac:dyDescent="0.3">
      <c r="B34" t="s">
        <v>114</v>
      </c>
    </row>
    <row r="35" spans="2:2" x14ac:dyDescent="0.3">
      <c r="B35" t="s">
        <v>115</v>
      </c>
    </row>
    <row r="36" spans="2:2" x14ac:dyDescent="0.3">
      <c r="B36" t="s">
        <v>116</v>
      </c>
    </row>
    <row r="37" spans="2:2" x14ac:dyDescent="0.3">
      <c r="B37" t="s">
        <v>117</v>
      </c>
    </row>
    <row r="38" spans="2:2" x14ac:dyDescent="0.3">
      <c r="B38" t="s">
        <v>118</v>
      </c>
    </row>
    <row r="39" spans="2:2" x14ac:dyDescent="0.3">
      <c r="B39" t="s">
        <v>119</v>
      </c>
    </row>
    <row r="40" spans="2:2" x14ac:dyDescent="0.3">
      <c r="B40" t="s">
        <v>120</v>
      </c>
    </row>
    <row r="41" spans="2:2" x14ac:dyDescent="0.3">
      <c r="B41" t="s">
        <v>121</v>
      </c>
    </row>
    <row r="42" spans="2:2" x14ac:dyDescent="0.3">
      <c r="B42" t="s">
        <v>122</v>
      </c>
    </row>
    <row r="43" spans="2:2" x14ac:dyDescent="0.3">
      <c r="B43" t="s">
        <v>123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4A365-E6F7-4A01-86BD-FF5F6290B92E}">
  <dimension ref="C2:L30"/>
  <sheetViews>
    <sheetView workbookViewId="0">
      <selection activeCell="C7" sqref="C7"/>
    </sheetView>
  </sheetViews>
  <sheetFormatPr defaultRowHeight="14.4" x14ac:dyDescent="0.3"/>
  <cols>
    <col min="2" max="2" width="14.88671875" bestFit="1" customWidth="1"/>
    <col min="5" max="5" width="24.44140625" customWidth="1"/>
    <col min="9" max="9" width="16.77734375" bestFit="1" customWidth="1"/>
    <col min="10" max="10" width="16.44140625" bestFit="1" customWidth="1"/>
  </cols>
  <sheetData>
    <row r="2" spans="3:12" ht="15" thickBot="1" x14ac:dyDescent="0.35"/>
    <row r="3" spans="3:12" ht="25.8" x14ac:dyDescent="0.5">
      <c r="C3" s="12" t="s">
        <v>49</v>
      </c>
      <c r="D3" s="13" t="s">
        <v>99</v>
      </c>
      <c r="E3" s="13" t="s">
        <v>102</v>
      </c>
      <c r="F3" s="13" t="s">
        <v>98</v>
      </c>
      <c r="G3" s="13" t="s">
        <v>100</v>
      </c>
      <c r="H3" s="14" t="s">
        <v>103</v>
      </c>
      <c r="I3" s="10" t="s">
        <v>105</v>
      </c>
      <c r="J3" s="8" t="s">
        <v>104</v>
      </c>
    </row>
    <row r="4" spans="3:12" ht="25.8" x14ac:dyDescent="0.5">
      <c r="C4" s="15" t="s">
        <v>50</v>
      </c>
      <c r="D4" s="5">
        <v>2</v>
      </c>
      <c r="E4" s="6" t="str">
        <f>IFERROR(VLOOKUP(C4, ITEMS!A:Z, 2, FALSE), "")</f>
        <v>Mt. Dew plastic small 12s</v>
      </c>
      <c r="F4" s="6">
        <f>IFERROR(VLOOKUP(C4, ITEMS!A:Z, 11, FALSE), "")</f>
        <v>16</v>
      </c>
      <c r="G4" s="6">
        <f>IFERROR(D4*F4,"")</f>
        <v>32</v>
      </c>
      <c r="H4" s="16">
        <f>IFERROR((VLOOKUP(C4, ITEMS!A:Z, 12, FALSE)*D4), "")</f>
        <v>6</v>
      </c>
      <c r="I4" s="11">
        <f>SUM(G:G)</f>
        <v>83</v>
      </c>
      <c r="J4" s="9">
        <f>SUM(H:H)</f>
        <v>15</v>
      </c>
      <c r="K4" s="7"/>
      <c r="L4" s="7"/>
    </row>
    <row r="5" spans="3:12" x14ac:dyDescent="0.3">
      <c r="C5" s="15" t="s">
        <v>51</v>
      </c>
      <c r="D5" s="5">
        <v>3</v>
      </c>
      <c r="E5" s="6" t="str">
        <f>IFERROR(VLOOKUP(C5, ITEMS!A:Z, 2, FALSE), "")</f>
        <v>Sprite mismo</v>
      </c>
      <c r="F5" s="6">
        <f>IFERROR(VLOOKUP(C5, ITEMS!A:Z, 11, FALSE), "")</f>
        <v>17</v>
      </c>
      <c r="G5" s="6">
        <f t="shared" ref="G5:G30" si="0">IFERROR(D5*F5,"")</f>
        <v>51</v>
      </c>
      <c r="H5" s="16">
        <f>IFERROR((VLOOKUP(C5, ITEMS!A:Z, 12, FALSE)*D5), "")</f>
        <v>9</v>
      </c>
      <c r="I5" s="7"/>
      <c r="J5" s="7"/>
      <c r="K5" s="7"/>
      <c r="L5" s="7"/>
    </row>
    <row r="6" spans="3:12" x14ac:dyDescent="0.3">
      <c r="C6" s="15"/>
      <c r="D6" s="5"/>
      <c r="E6" s="6" t="str">
        <f>IFERROR(VLOOKUP(C6, ITEMS!A:Z, 2, FALSE), "")</f>
        <v/>
      </c>
      <c r="F6" s="6" t="str">
        <f>IFERROR(VLOOKUP(C6, ITEMS!A:Z, 11, FALSE), "")</f>
        <v/>
      </c>
      <c r="G6" s="6" t="str">
        <f t="shared" si="0"/>
        <v/>
      </c>
      <c r="H6" s="16" t="str">
        <f>IFERROR((VLOOKUP(C6, ITEMS!A:Z, 12, FALSE)*D6), "")</f>
        <v/>
      </c>
      <c r="I6" s="7"/>
      <c r="J6" s="7"/>
      <c r="K6" s="7"/>
      <c r="L6" s="7"/>
    </row>
    <row r="7" spans="3:12" x14ac:dyDescent="0.3">
      <c r="C7" s="15"/>
      <c r="D7" s="5"/>
      <c r="E7" s="6" t="str">
        <f>IFERROR(VLOOKUP(C7, ITEMS!A:Z, 2, FALSE), "")</f>
        <v/>
      </c>
      <c r="F7" s="6" t="str">
        <f>IFERROR(VLOOKUP(C7, ITEMS!A:Z, 11, FALSE), "")</f>
        <v/>
      </c>
      <c r="G7" s="6" t="str">
        <f t="shared" si="0"/>
        <v/>
      </c>
      <c r="H7" s="16" t="str">
        <f>IFERROR((VLOOKUP(C7, ITEMS!A:Z, 12, FALSE)*D7), "")</f>
        <v/>
      </c>
      <c r="I7" s="7"/>
      <c r="J7" s="7"/>
      <c r="K7" s="7"/>
      <c r="L7" s="7"/>
    </row>
    <row r="8" spans="3:12" x14ac:dyDescent="0.3">
      <c r="C8" s="15"/>
      <c r="D8" s="5"/>
      <c r="E8" s="6" t="str">
        <f>IFERROR(VLOOKUP(C8, ITEMS!A:Z, 2, FALSE), "")</f>
        <v/>
      </c>
      <c r="F8" s="6" t="str">
        <f>IFERROR(VLOOKUP(C8, ITEMS!A:Z, 11, FALSE), "")</f>
        <v/>
      </c>
      <c r="G8" s="6" t="str">
        <f t="shared" si="0"/>
        <v/>
      </c>
      <c r="H8" s="16" t="str">
        <f>IFERROR((VLOOKUP(C8, ITEMS!A:Z, 12, FALSE)*D8), "")</f>
        <v/>
      </c>
      <c r="I8" s="7"/>
      <c r="J8" s="7"/>
      <c r="K8" s="7"/>
      <c r="L8" s="7"/>
    </row>
    <row r="9" spans="3:12" x14ac:dyDescent="0.3">
      <c r="C9" s="15"/>
      <c r="D9" s="5"/>
      <c r="E9" s="6" t="str">
        <f>IFERROR(VLOOKUP(C9, ITEMS!A:Z, 2, FALSE), "")</f>
        <v/>
      </c>
      <c r="F9" s="6" t="str">
        <f>IFERROR(VLOOKUP(C9, ITEMS!A:Z, 11, FALSE), "")</f>
        <v/>
      </c>
      <c r="G9" s="6" t="str">
        <f t="shared" si="0"/>
        <v/>
      </c>
      <c r="H9" s="16" t="str">
        <f>IFERROR((VLOOKUP(C9, ITEMS!A:Z, 12, FALSE)*D9), "")</f>
        <v/>
      </c>
      <c r="I9" s="7"/>
      <c r="J9" s="7"/>
      <c r="K9" s="7"/>
      <c r="L9" s="7"/>
    </row>
    <row r="10" spans="3:12" x14ac:dyDescent="0.3">
      <c r="C10" s="15"/>
      <c r="D10" s="5"/>
      <c r="E10" s="6" t="str">
        <f>IFERROR(VLOOKUP(C10, ITEMS!A:Z, 2, FALSE), "")</f>
        <v/>
      </c>
      <c r="F10" s="6" t="str">
        <f>IFERROR(VLOOKUP(C10, ITEMS!A:Z, 11, FALSE), "")</f>
        <v/>
      </c>
      <c r="G10" s="6" t="str">
        <f t="shared" si="0"/>
        <v/>
      </c>
      <c r="H10" s="16" t="str">
        <f>IFERROR((VLOOKUP(C10, ITEMS!A:Z, 12, FALSE)*D10), "")</f>
        <v/>
      </c>
      <c r="I10" s="7"/>
      <c r="J10" s="7"/>
      <c r="K10" s="7"/>
      <c r="L10" s="7"/>
    </row>
    <row r="11" spans="3:12" x14ac:dyDescent="0.3">
      <c r="C11" s="15"/>
      <c r="D11" s="5"/>
      <c r="E11" s="6" t="str">
        <f>IFERROR(VLOOKUP(C11, ITEMS!A:Z, 2, FALSE), "")</f>
        <v/>
      </c>
      <c r="F11" s="6" t="str">
        <f>IFERROR(VLOOKUP(C11, ITEMS!A:Z, 11, FALSE), "")</f>
        <v/>
      </c>
      <c r="G11" s="6" t="str">
        <f t="shared" si="0"/>
        <v/>
      </c>
      <c r="H11" s="16" t="str">
        <f>IFERROR((VLOOKUP(C11, ITEMS!A:Z, 12, FALSE)*D11), "")</f>
        <v/>
      </c>
      <c r="I11" s="7"/>
      <c r="J11" s="7"/>
      <c r="K11" s="7"/>
      <c r="L11" s="7"/>
    </row>
    <row r="12" spans="3:12" x14ac:dyDescent="0.3">
      <c r="C12" s="15"/>
      <c r="D12" s="5"/>
      <c r="E12" s="6" t="str">
        <f>IFERROR(VLOOKUP(C12, ITEMS!A:Z, 2, FALSE), "")</f>
        <v/>
      </c>
      <c r="F12" s="6" t="str">
        <f>IFERROR(VLOOKUP(C12, ITEMS!A:Z, 11, FALSE), "")</f>
        <v/>
      </c>
      <c r="G12" s="6" t="str">
        <f t="shared" si="0"/>
        <v/>
      </c>
      <c r="H12" s="16" t="str">
        <f>IFERROR((VLOOKUP(C12, ITEMS!A:Z, 12, FALSE)*D12), "")</f>
        <v/>
      </c>
      <c r="I12" s="7"/>
      <c r="J12" s="7"/>
      <c r="K12" s="7"/>
      <c r="L12" s="7"/>
    </row>
    <row r="13" spans="3:12" x14ac:dyDescent="0.3">
      <c r="C13" s="15"/>
      <c r="D13" s="5"/>
      <c r="E13" s="6" t="str">
        <f>IFERROR(VLOOKUP(C13, ITEMS!A:Z, 2, FALSE), "")</f>
        <v/>
      </c>
      <c r="F13" s="6" t="str">
        <f>IFERROR(VLOOKUP(C13, ITEMS!A:Z, 11, FALSE), "")</f>
        <v/>
      </c>
      <c r="G13" s="6" t="str">
        <f t="shared" si="0"/>
        <v/>
      </c>
      <c r="H13" s="16" t="str">
        <f>IFERROR((VLOOKUP(C13, ITEMS!A:Z, 12, FALSE)*D13), "")</f>
        <v/>
      </c>
      <c r="I13" s="7"/>
      <c r="J13" s="7"/>
      <c r="K13" s="7"/>
      <c r="L13" s="7"/>
    </row>
    <row r="14" spans="3:12" x14ac:dyDescent="0.3">
      <c r="C14" s="15"/>
      <c r="D14" s="5"/>
      <c r="E14" s="6" t="str">
        <f>IFERROR(VLOOKUP(C14, ITEMS!A:Z, 2, FALSE), "")</f>
        <v/>
      </c>
      <c r="F14" s="6" t="str">
        <f>IFERROR(VLOOKUP(C14, ITEMS!A:Z, 11, FALSE), "")</f>
        <v/>
      </c>
      <c r="G14" s="6" t="str">
        <f t="shared" si="0"/>
        <v/>
      </c>
      <c r="H14" s="16" t="str">
        <f>IFERROR((VLOOKUP(C14, ITEMS!A:Z, 12, FALSE)*D14), "")</f>
        <v/>
      </c>
      <c r="I14" s="7"/>
      <c r="J14" s="7"/>
      <c r="K14" s="7"/>
      <c r="L14" s="7"/>
    </row>
    <row r="15" spans="3:12" x14ac:dyDescent="0.3">
      <c r="C15" s="15"/>
      <c r="D15" s="5"/>
      <c r="E15" s="6" t="str">
        <f>IFERROR(VLOOKUP(C15, ITEMS!A:Z, 2, FALSE), "")</f>
        <v/>
      </c>
      <c r="F15" s="6" t="str">
        <f>IFERROR(VLOOKUP(C15, ITEMS!A:Z, 11, FALSE), "")</f>
        <v/>
      </c>
      <c r="G15" s="6" t="str">
        <f t="shared" si="0"/>
        <v/>
      </c>
      <c r="H15" s="16" t="str">
        <f>IFERROR((VLOOKUP(C15, ITEMS!A:Z, 12, FALSE)*D15), "")</f>
        <v/>
      </c>
      <c r="I15" s="7"/>
      <c r="J15" s="7"/>
      <c r="K15" s="7"/>
      <c r="L15" s="7"/>
    </row>
    <row r="16" spans="3:12" x14ac:dyDescent="0.3">
      <c r="C16" s="15"/>
      <c r="D16" s="5"/>
      <c r="E16" s="6" t="str">
        <f>IFERROR(VLOOKUP(C16, ITEMS!A:Z, 2, FALSE), "")</f>
        <v/>
      </c>
      <c r="F16" s="6" t="str">
        <f>IFERROR(VLOOKUP(C16, ITEMS!A:Z, 11, FALSE), "")</f>
        <v/>
      </c>
      <c r="G16" s="6" t="str">
        <f t="shared" si="0"/>
        <v/>
      </c>
      <c r="H16" s="16" t="str">
        <f>IFERROR((VLOOKUP(C16, ITEMS!A:Z, 12, FALSE)*D16), "")</f>
        <v/>
      </c>
      <c r="I16" s="7"/>
      <c r="J16" s="7"/>
      <c r="K16" s="7"/>
      <c r="L16" s="7"/>
    </row>
    <row r="17" spans="3:12" x14ac:dyDescent="0.3">
      <c r="C17" s="15"/>
      <c r="D17" s="5"/>
      <c r="E17" s="6" t="str">
        <f>IFERROR(VLOOKUP(C17, ITEMS!A:Z, 2, FALSE), "")</f>
        <v/>
      </c>
      <c r="F17" s="6" t="str">
        <f>IFERROR(VLOOKUP(C17, ITEMS!A:Z, 11, FALSE), "")</f>
        <v/>
      </c>
      <c r="G17" s="6" t="str">
        <f t="shared" si="0"/>
        <v/>
      </c>
      <c r="H17" s="16" t="str">
        <f>IFERROR((VLOOKUP(C17, ITEMS!A:Z, 12, FALSE)*D17), "")</f>
        <v/>
      </c>
      <c r="I17" s="7"/>
      <c r="J17" s="7"/>
      <c r="K17" s="7"/>
      <c r="L17" s="7"/>
    </row>
    <row r="18" spans="3:12" x14ac:dyDescent="0.3">
      <c r="C18" s="15"/>
      <c r="D18" s="5"/>
      <c r="E18" s="6" t="str">
        <f>IFERROR(VLOOKUP(C18, ITEMS!A:Z, 2, FALSE), "")</f>
        <v/>
      </c>
      <c r="F18" s="6" t="str">
        <f>IFERROR(VLOOKUP(C18, ITEMS!A:Z, 11, FALSE), "")</f>
        <v/>
      </c>
      <c r="G18" s="6" t="str">
        <f t="shared" si="0"/>
        <v/>
      </c>
      <c r="H18" s="16" t="str">
        <f>IFERROR((VLOOKUP(C18, ITEMS!A:Z, 12, FALSE)*D18), "")</f>
        <v/>
      </c>
      <c r="I18" s="7"/>
      <c r="J18" s="7"/>
      <c r="K18" s="7"/>
      <c r="L18" s="7"/>
    </row>
    <row r="19" spans="3:12" x14ac:dyDescent="0.3">
      <c r="C19" s="15"/>
      <c r="D19" s="5"/>
      <c r="E19" s="6" t="str">
        <f>IFERROR(VLOOKUP(C19, ITEMS!A:Z, 2, FALSE), "")</f>
        <v/>
      </c>
      <c r="F19" s="6" t="str">
        <f>IFERROR(VLOOKUP(C19, ITEMS!A:Z, 11, FALSE), "")</f>
        <v/>
      </c>
      <c r="G19" s="6" t="str">
        <f t="shared" si="0"/>
        <v/>
      </c>
      <c r="H19" s="16" t="str">
        <f>IFERROR((VLOOKUP(C19, ITEMS!A:Z, 12, FALSE)*D19), "")</f>
        <v/>
      </c>
      <c r="I19" s="7"/>
      <c r="J19" s="7"/>
      <c r="K19" s="7"/>
      <c r="L19" s="7"/>
    </row>
    <row r="20" spans="3:12" x14ac:dyDescent="0.3">
      <c r="C20" s="15"/>
      <c r="D20" s="5"/>
      <c r="E20" s="6" t="str">
        <f>IFERROR(VLOOKUP(C20, ITEMS!A:Z, 2, FALSE), "")</f>
        <v/>
      </c>
      <c r="F20" s="6" t="str">
        <f>IFERROR(VLOOKUP(C20, ITEMS!A:Z, 11, FALSE), "")</f>
        <v/>
      </c>
      <c r="G20" s="6" t="str">
        <f t="shared" si="0"/>
        <v/>
      </c>
      <c r="H20" s="16" t="str">
        <f>IFERROR((VLOOKUP(C20, ITEMS!A:Z, 12, FALSE)*D20), "")</f>
        <v/>
      </c>
      <c r="I20" s="7"/>
      <c r="J20" s="7"/>
      <c r="K20" s="7"/>
      <c r="L20" s="7"/>
    </row>
    <row r="21" spans="3:12" x14ac:dyDescent="0.3">
      <c r="C21" s="15"/>
      <c r="D21" s="5"/>
      <c r="E21" s="6" t="str">
        <f>IFERROR(VLOOKUP(C21, ITEMS!A:Z, 2, FALSE), "")</f>
        <v/>
      </c>
      <c r="F21" s="6" t="str">
        <f>IFERROR(VLOOKUP(C21, ITEMS!A:Z, 11, FALSE), "")</f>
        <v/>
      </c>
      <c r="G21" s="6" t="str">
        <f t="shared" si="0"/>
        <v/>
      </c>
      <c r="H21" s="16" t="str">
        <f>IFERROR((VLOOKUP(C21, ITEMS!A:Z, 12, FALSE)*D21), "")</f>
        <v/>
      </c>
      <c r="I21" s="7"/>
      <c r="J21" s="7"/>
      <c r="K21" s="7"/>
      <c r="L21" s="7"/>
    </row>
    <row r="22" spans="3:12" x14ac:dyDescent="0.3">
      <c r="C22" s="15"/>
      <c r="D22" s="5"/>
      <c r="E22" s="6" t="str">
        <f>IFERROR(VLOOKUP(C22, ITEMS!A:Z, 2, FALSE), "")</f>
        <v/>
      </c>
      <c r="F22" s="6" t="str">
        <f>IFERROR(VLOOKUP(C22, ITEMS!A:Z, 11, FALSE), "")</f>
        <v/>
      </c>
      <c r="G22" s="6" t="str">
        <f t="shared" si="0"/>
        <v/>
      </c>
      <c r="H22" s="16" t="str">
        <f>IFERROR((VLOOKUP(C22, ITEMS!A:Z, 12, FALSE)*D22), "")</f>
        <v/>
      </c>
      <c r="I22" s="7"/>
      <c r="J22" s="7"/>
      <c r="K22" s="7"/>
      <c r="L22" s="7"/>
    </row>
    <row r="23" spans="3:12" x14ac:dyDescent="0.3">
      <c r="C23" s="15"/>
      <c r="D23" s="5"/>
      <c r="E23" s="6" t="str">
        <f>IFERROR(VLOOKUP(C23, ITEMS!A:Z, 2, FALSE), "")</f>
        <v/>
      </c>
      <c r="F23" s="6" t="str">
        <f>IFERROR(VLOOKUP(C23, ITEMS!A:Z, 11, FALSE), "")</f>
        <v/>
      </c>
      <c r="G23" s="6" t="str">
        <f t="shared" si="0"/>
        <v/>
      </c>
      <c r="H23" s="16" t="str">
        <f>IFERROR((VLOOKUP(C23, ITEMS!A:Z, 12, FALSE)*D23), "")</f>
        <v/>
      </c>
      <c r="I23" s="7"/>
      <c r="J23" s="7"/>
      <c r="K23" s="7"/>
      <c r="L23" s="7"/>
    </row>
    <row r="24" spans="3:12" x14ac:dyDescent="0.3">
      <c r="C24" s="15"/>
      <c r="D24" s="5"/>
      <c r="E24" s="6" t="str">
        <f>IFERROR(VLOOKUP(C24, ITEMS!A:Z, 2, FALSE), "")</f>
        <v/>
      </c>
      <c r="F24" s="6" t="str">
        <f>IFERROR(VLOOKUP(C24, ITEMS!A:Z, 11, FALSE), "")</f>
        <v/>
      </c>
      <c r="G24" s="6" t="str">
        <f t="shared" si="0"/>
        <v/>
      </c>
      <c r="H24" s="16" t="str">
        <f>IFERROR((VLOOKUP(C24, ITEMS!A:Z, 12, FALSE)*D24), "")</f>
        <v/>
      </c>
      <c r="I24" s="7"/>
      <c r="J24" s="7"/>
      <c r="K24" s="7"/>
      <c r="L24" s="7"/>
    </row>
    <row r="25" spans="3:12" x14ac:dyDescent="0.3">
      <c r="C25" s="15"/>
      <c r="D25" s="5"/>
      <c r="E25" s="6" t="str">
        <f>IFERROR(VLOOKUP(C25, ITEMS!A:Z, 2, FALSE), "")</f>
        <v/>
      </c>
      <c r="F25" s="6" t="str">
        <f>IFERROR(VLOOKUP(C25, ITEMS!A:Z, 11, FALSE), "")</f>
        <v/>
      </c>
      <c r="G25" s="6" t="str">
        <f t="shared" si="0"/>
        <v/>
      </c>
      <c r="H25" s="16" t="str">
        <f>IFERROR((VLOOKUP(C25, ITEMS!A:Z, 12, FALSE)*D25), "")</f>
        <v/>
      </c>
      <c r="I25" s="7"/>
      <c r="J25" s="7"/>
      <c r="K25" s="7"/>
      <c r="L25" s="7"/>
    </row>
    <row r="26" spans="3:12" x14ac:dyDescent="0.3">
      <c r="C26" s="15"/>
      <c r="D26" s="5"/>
      <c r="E26" s="6" t="str">
        <f>IFERROR(VLOOKUP(C26, ITEMS!A:Z, 2, FALSE), "")</f>
        <v/>
      </c>
      <c r="F26" s="6" t="str">
        <f>IFERROR(VLOOKUP(C26, ITEMS!A:Z, 11, FALSE), "")</f>
        <v/>
      </c>
      <c r="G26" s="6" t="str">
        <f t="shared" si="0"/>
        <v/>
      </c>
      <c r="H26" s="16" t="str">
        <f>IFERROR((VLOOKUP(C26, ITEMS!A:Z, 12, FALSE)*D26), "")</f>
        <v/>
      </c>
      <c r="I26" s="7"/>
      <c r="J26" s="7"/>
      <c r="K26" s="7"/>
      <c r="L26" s="7"/>
    </row>
    <row r="27" spans="3:12" x14ac:dyDescent="0.3">
      <c r="C27" s="15"/>
      <c r="D27" s="5"/>
      <c r="E27" s="6" t="str">
        <f>IFERROR(VLOOKUP(C27, ITEMS!A:Z, 2, FALSE), "")</f>
        <v/>
      </c>
      <c r="F27" s="6" t="str">
        <f>IFERROR(VLOOKUP(C27, ITEMS!A:Z, 11, FALSE), "")</f>
        <v/>
      </c>
      <c r="G27" s="6" t="str">
        <f t="shared" si="0"/>
        <v/>
      </c>
      <c r="H27" s="16" t="str">
        <f>IFERROR((VLOOKUP(C27, ITEMS!A:Z, 12, FALSE)*D27), "")</f>
        <v/>
      </c>
      <c r="I27" s="7"/>
      <c r="J27" s="7"/>
      <c r="K27" s="7"/>
      <c r="L27" s="7"/>
    </row>
    <row r="28" spans="3:12" x14ac:dyDescent="0.3">
      <c r="C28" s="15"/>
      <c r="D28" s="5"/>
      <c r="E28" s="6" t="str">
        <f>IFERROR(VLOOKUP(C28, ITEMS!A:Z, 2, FALSE), "")</f>
        <v/>
      </c>
      <c r="F28" s="6" t="str">
        <f>IFERROR(VLOOKUP(C28, ITEMS!A:Z, 11, FALSE), "")</f>
        <v/>
      </c>
      <c r="G28" s="6" t="str">
        <f t="shared" si="0"/>
        <v/>
      </c>
      <c r="H28" s="16" t="str">
        <f>IFERROR((VLOOKUP(C28, ITEMS!A:Z, 12, FALSE)*D28), "")</f>
        <v/>
      </c>
      <c r="I28" s="7"/>
      <c r="J28" s="7"/>
      <c r="K28" s="7"/>
      <c r="L28" s="7"/>
    </row>
    <row r="29" spans="3:12" x14ac:dyDescent="0.3">
      <c r="C29" s="15"/>
      <c r="D29" s="5"/>
      <c r="E29" s="6" t="str">
        <f>IFERROR(VLOOKUP(C29, ITEMS!A:Z, 2, FALSE), "")</f>
        <v/>
      </c>
      <c r="F29" s="6" t="str">
        <f>IFERROR(VLOOKUP(C29, ITEMS!A:Z, 11, FALSE), "")</f>
        <v/>
      </c>
      <c r="G29" s="6" t="str">
        <f t="shared" si="0"/>
        <v/>
      </c>
      <c r="H29" s="16" t="str">
        <f>IFERROR((VLOOKUP(C29, ITEMS!A:Z, 12, FALSE)*D29), "")</f>
        <v/>
      </c>
      <c r="I29" s="7"/>
      <c r="J29" s="7"/>
      <c r="K29" s="7"/>
      <c r="L29" s="7"/>
    </row>
    <row r="30" spans="3:12" ht="15" thickBot="1" x14ac:dyDescent="0.35">
      <c r="C30" s="17"/>
      <c r="D30" s="18"/>
      <c r="E30" s="19" t="str">
        <f>IFERROR(VLOOKUP(C30, ITEMS!A:Z, 2, FALSE), "")</f>
        <v/>
      </c>
      <c r="F30" s="19" t="str">
        <f>IFERROR(VLOOKUP(C30, ITEMS!A:Z, 11, FALSE), "")</f>
        <v/>
      </c>
      <c r="G30" s="19" t="str">
        <f t="shared" si="0"/>
        <v/>
      </c>
      <c r="H30" s="20" t="str">
        <f>IFERROR((VLOOKUP(C30, ITEMS!A:Z, 12, FALSE)*D30), "")</f>
        <v/>
      </c>
      <c r="I30" s="7"/>
      <c r="J30" s="7"/>
      <c r="K30" s="7"/>
      <c r="L30" s="7"/>
    </row>
  </sheetData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B9BF6-9A53-42F4-8F2F-D1D6AF34A059}">
  <dimension ref="A1:L49"/>
  <sheetViews>
    <sheetView workbookViewId="0">
      <selection activeCell="L2" sqref="L2"/>
    </sheetView>
  </sheetViews>
  <sheetFormatPr defaultRowHeight="14.4" x14ac:dyDescent="0.3"/>
  <cols>
    <col min="2" max="2" width="33.33203125" bestFit="1" customWidth="1"/>
    <col min="3" max="3" width="12" bestFit="1" customWidth="1"/>
    <col min="4" max="4" width="11.21875" bestFit="1" customWidth="1"/>
    <col min="5" max="5" width="11.44140625" bestFit="1" customWidth="1"/>
    <col min="6" max="6" width="10.21875" bestFit="1" customWidth="1"/>
    <col min="10" max="10" width="11.109375" bestFit="1" customWidth="1"/>
    <col min="11" max="11" width="7.6640625" customWidth="1"/>
    <col min="12" max="12" width="13.21875" customWidth="1"/>
  </cols>
  <sheetData>
    <row r="1" spans="1:12" x14ac:dyDescent="0.3">
      <c r="A1" t="s">
        <v>49</v>
      </c>
      <c r="B1" s="3" t="s">
        <v>42</v>
      </c>
      <c r="C1" s="3" t="s">
        <v>43</v>
      </c>
      <c r="D1" s="3" t="s">
        <v>44</v>
      </c>
      <c r="E1" s="3" t="s">
        <v>45</v>
      </c>
      <c r="F1" s="3" t="s">
        <v>106</v>
      </c>
      <c r="G1" s="3" t="s">
        <v>103</v>
      </c>
      <c r="H1" s="3" t="s">
        <v>46</v>
      </c>
      <c r="I1" s="3" t="s">
        <v>47</v>
      </c>
      <c r="J1" s="3" t="s">
        <v>107</v>
      </c>
      <c r="K1" s="3" t="s">
        <v>101</v>
      </c>
      <c r="L1" s="3" t="s">
        <v>48</v>
      </c>
    </row>
    <row r="2" spans="1:12" x14ac:dyDescent="0.3">
      <c r="A2" t="s">
        <v>50</v>
      </c>
      <c r="B2" t="s">
        <v>0</v>
      </c>
      <c r="C2">
        <v>13</v>
      </c>
      <c r="D2">
        <v>12</v>
      </c>
      <c r="E2">
        <f>IF(C2&gt;D2, C2, D2)</f>
        <v>13</v>
      </c>
      <c r="F2" s="1">
        <v>0.2</v>
      </c>
      <c r="G2">
        <f>E2*F2</f>
        <v>2.6</v>
      </c>
      <c r="H2">
        <f>E2+G2</f>
        <v>15.6</v>
      </c>
      <c r="I2">
        <f>ROUNDUP(H2,0)</f>
        <v>16</v>
      </c>
      <c r="J2" s="2"/>
      <c r="K2" s="4">
        <f>IF(J2=0, I2, J2)</f>
        <v>16</v>
      </c>
      <c r="L2">
        <f>K2-E2</f>
        <v>3</v>
      </c>
    </row>
    <row r="3" spans="1:12" x14ac:dyDescent="0.3">
      <c r="A3" t="s">
        <v>51</v>
      </c>
      <c r="B3" t="s">
        <v>1</v>
      </c>
      <c r="C3">
        <v>14</v>
      </c>
      <c r="D3">
        <v>13</v>
      </c>
      <c r="E3">
        <f t="shared" ref="E3:E49" si="0">IF(C3&gt;D3, C3, D3)</f>
        <v>14</v>
      </c>
      <c r="F3" s="1">
        <v>0.2</v>
      </c>
      <c r="G3">
        <f t="shared" ref="G3:G49" si="1">E3*F3</f>
        <v>2.8000000000000003</v>
      </c>
      <c r="H3">
        <f t="shared" ref="H3:H49" si="2">E3+G3</f>
        <v>16.8</v>
      </c>
      <c r="I3">
        <f t="shared" ref="I3:I49" si="3">ROUNDUP(H3,0)</f>
        <v>17</v>
      </c>
      <c r="J3" s="2"/>
      <c r="K3" s="4">
        <f t="shared" ref="K3:K49" si="4">IF(J3=0, I3, J3)</f>
        <v>17</v>
      </c>
      <c r="L3">
        <f t="shared" ref="L3:L49" si="5">K3-E3</f>
        <v>3</v>
      </c>
    </row>
    <row r="4" spans="1:12" x14ac:dyDescent="0.3">
      <c r="A4" t="s">
        <v>52</v>
      </c>
      <c r="B4" t="s">
        <v>2</v>
      </c>
      <c r="C4">
        <v>14</v>
      </c>
      <c r="D4">
        <v>13</v>
      </c>
      <c r="E4">
        <f t="shared" si="0"/>
        <v>14</v>
      </c>
      <c r="F4" s="1">
        <v>0.2</v>
      </c>
      <c r="G4">
        <f t="shared" si="1"/>
        <v>2.8000000000000003</v>
      </c>
      <c r="H4">
        <f t="shared" si="2"/>
        <v>16.8</v>
      </c>
      <c r="I4">
        <f t="shared" si="3"/>
        <v>17</v>
      </c>
      <c r="J4" s="2"/>
      <c r="K4" s="4">
        <f t="shared" si="4"/>
        <v>17</v>
      </c>
      <c r="L4">
        <f t="shared" si="5"/>
        <v>3</v>
      </c>
    </row>
    <row r="5" spans="1:12" x14ac:dyDescent="0.3">
      <c r="A5" t="s">
        <v>53</v>
      </c>
      <c r="B5" t="s">
        <v>3</v>
      </c>
      <c r="C5">
        <v>12</v>
      </c>
      <c r="D5">
        <v>13</v>
      </c>
      <c r="E5">
        <f t="shared" si="0"/>
        <v>13</v>
      </c>
      <c r="F5" s="1">
        <v>0.2</v>
      </c>
      <c r="G5">
        <f t="shared" si="1"/>
        <v>2.6</v>
      </c>
      <c r="H5">
        <f t="shared" si="2"/>
        <v>15.6</v>
      </c>
      <c r="I5">
        <f t="shared" si="3"/>
        <v>16</v>
      </c>
      <c r="J5" s="2"/>
      <c r="K5" s="4">
        <f t="shared" si="4"/>
        <v>16</v>
      </c>
      <c r="L5">
        <f t="shared" si="5"/>
        <v>3</v>
      </c>
    </row>
    <row r="6" spans="1:12" x14ac:dyDescent="0.3">
      <c r="A6" t="s">
        <v>54</v>
      </c>
      <c r="B6" t="s">
        <v>4</v>
      </c>
      <c r="C6">
        <v>10</v>
      </c>
      <c r="D6">
        <v>9</v>
      </c>
      <c r="E6">
        <f t="shared" si="0"/>
        <v>10</v>
      </c>
      <c r="F6" s="1">
        <v>0.2</v>
      </c>
      <c r="G6">
        <f t="shared" si="1"/>
        <v>2</v>
      </c>
      <c r="H6">
        <f t="shared" si="2"/>
        <v>12</v>
      </c>
      <c r="I6">
        <f t="shared" si="3"/>
        <v>12</v>
      </c>
      <c r="J6" s="2"/>
      <c r="K6" s="4">
        <f t="shared" si="4"/>
        <v>12</v>
      </c>
      <c r="L6">
        <f t="shared" si="5"/>
        <v>2</v>
      </c>
    </row>
    <row r="7" spans="1:12" x14ac:dyDescent="0.3">
      <c r="A7" t="s">
        <v>55</v>
      </c>
      <c r="B7" t="s">
        <v>5</v>
      </c>
      <c r="C7">
        <v>25</v>
      </c>
      <c r="D7">
        <v>24</v>
      </c>
      <c r="E7">
        <f t="shared" si="0"/>
        <v>25</v>
      </c>
      <c r="F7" s="1">
        <v>0.2</v>
      </c>
      <c r="G7">
        <f t="shared" si="1"/>
        <v>5</v>
      </c>
      <c r="H7">
        <f t="shared" si="2"/>
        <v>30</v>
      </c>
      <c r="I7">
        <f t="shared" si="3"/>
        <v>30</v>
      </c>
      <c r="J7" s="2"/>
      <c r="K7" s="4">
        <f t="shared" si="4"/>
        <v>30</v>
      </c>
      <c r="L7">
        <f t="shared" si="5"/>
        <v>5</v>
      </c>
    </row>
    <row r="8" spans="1:12" x14ac:dyDescent="0.3">
      <c r="A8" t="s">
        <v>56</v>
      </c>
      <c r="B8" t="s">
        <v>6</v>
      </c>
      <c r="C8">
        <v>7</v>
      </c>
      <c r="D8">
        <v>6</v>
      </c>
      <c r="E8">
        <f t="shared" si="0"/>
        <v>7</v>
      </c>
      <c r="F8" s="1">
        <v>0.2</v>
      </c>
      <c r="G8">
        <f t="shared" si="1"/>
        <v>1.4000000000000001</v>
      </c>
      <c r="H8">
        <f t="shared" si="2"/>
        <v>8.4</v>
      </c>
      <c r="I8">
        <f t="shared" si="3"/>
        <v>9</v>
      </c>
      <c r="J8" s="2"/>
      <c r="K8" s="4">
        <f t="shared" si="4"/>
        <v>9</v>
      </c>
      <c r="L8">
        <f t="shared" si="5"/>
        <v>2</v>
      </c>
    </row>
    <row r="9" spans="1:12" x14ac:dyDescent="0.3">
      <c r="A9" t="s">
        <v>57</v>
      </c>
      <c r="B9" t="s">
        <v>7</v>
      </c>
      <c r="C9">
        <v>28</v>
      </c>
      <c r="D9">
        <v>29</v>
      </c>
      <c r="E9">
        <f t="shared" si="0"/>
        <v>29</v>
      </c>
      <c r="F9" s="1">
        <v>0.2</v>
      </c>
      <c r="G9">
        <f t="shared" si="1"/>
        <v>5.8000000000000007</v>
      </c>
      <c r="H9">
        <f t="shared" si="2"/>
        <v>34.799999999999997</v>
      </c>
      <c r="I9">
        <f t="shared" si="3"/>
        <v>35</v>
      </c>
      <c r="J9" s="2"/>
      <c r="K9" s="4">
        <f t="shared" si="4"/>
        <v>35</v>
      </c>
      <c r="L9">
        <f t="shared" si="5"/>
        <v>6</v>
      </c>
    </row>
    <row r="10" spans="1:12" x14ac:dyDescent="0.3">
      <c r="A10" t="s">
        <v>58</v>
      </c>
      <c r="B10" t="s">
        <v>8</v>
      </c>
      <c r="C10">
        <v>22</v>
      </c>
      <c r="D10">
        <v>21</v>
      </c>
      <c r="E10">
        <f t="shared" si="0"/>
        <v>22</v>
      </c>
      <c r="F10" s="1">
        <v>0.2</v>
      </c>
      <c r="G10">
        <f t="shared" si="1"/>
        <v>4.4000000000000004</v>
      </c>
      <c r="H10">
        <f t="shared" si="2"/>
        <v>26.4</v>
      </c>
      <c r="I10">
        <f t="shared" si="3"/>
        <v>27</v>
      </c>
      <c r="J10" s="2"/>
      <c r="K10" s="4">
        <f t="shared" si="4"/>
        <v>27</v>
      </c>
      <c r="L10">
        <f t="shared" si="5"/>
        <v>5</v>
      </c>
    </row>
    <row r="11" spans="1:12" x14ac:dyDescent="0.3">
      <c r="A11" t="s">
        <v>59</v>
      </c>
      <c r="B11" t="s">
        <v>9</v>
      </c>
      <c r="C11">
        <v>12</v>
      </c>
      <c r="D11">
        <v>11</v>
      </c>
      <c r="E11">
        <f t="shared" si="0"/>
        <v>12</v>
      </c>
      <c r="F11" s="1">
        <v>0.2</v>
      </c>
      <c r="G11">
        <f t="shared" si="1"/>
        <v>2.4000000000000004</v>
      </c>
      <c r="H11">
        <f t="shared" si="2"/>
        <v>14.4</v>
      </c>
      <c r="I11">
        <f t="shared" si="3"/>
        <v>15</v>
      </c>
      <c r="J11" s="2"/>
      <c r="K11" s="4">
        <f t="shared" si="4"/>
        <v>15</v>
      </c>
      <c r="L11">
        <f t="shared" si="5"/>
        <v>3</v>
      </c>
    </row>
    <row r="12" spans="1:12" x14ac:dyDescent="0.3">
      <c r="A12" t="s">
        <v>60</v>
      </c>
      <c r="B12" t="s">
        <v>10</v>
      </c>
      <c r="C12">
        <v>8</v>
      </c>
      <c r="D12">
        <v>7</v>
      </c>
      <c r="E12">
        <f t="shared" si="0"/>
        <v>8</v>
      </c>
      <c r="F12" s="1">
        <v>0.2</v>
      </c>
      <c r="G12">
        <f t="shared" si="1"/>
        <v>1.6</v>
      </c>
      <c r="H12">
        <f t="shared" si="2"/>
        <v>9.6</v>
      </c>
      <c r="I12">
        <f t="shared" si="3"/>
        <v>10</v>
      </c>
      <c r="J12" s="2"/>
      <c r="K12" s="4">
        <f t="shared" si="4"/>
        <v>10</v>
      </c>
      <c r="L12">
        <f t="shared" si="5"/>
        <v>2</v>
      </c>
    </row>
    <row r="13" spans="1:12" x14ac:dyDescent="0.3">
      <c r="A13" t="s">
        <v>61</v>
      </c>
      <c r="B13" t="s">
        <v>11</v>
      </c>
      <c r="C13">
        <v>40</v>
      </c>
      <c r="D13">
        <v>39</v>
      </c>
      <c r="E13">
        <f t="shared" si="0"/>
        <v>40</v>
      </c>
      <c r="F13" s="1">
        <v>0.2</v>
      </c>
      <c r="G13">
        <f t="shared" si="1"/>
        <v>8</v>
      </c>
      <c r="H13">
        <f t="shared" si="2"/>
        <v>48</v>
      </c>
      <c r="I13">
        <f t="shared" si="3"/>
        <v>48</v>
      </c>
      <c r="J13" s="2"/>
      <c r="K13" s="4">
        <f t="shared" si="4"/>
        <v>48</v>
      </c>
      <c r="L13">
        <f t="shared" si="5"/>
        <v>8</v>
      </c>
    </row>
    <row r="14" spans="1:12" x14ac:dyDescent="0.3">
      <c r="A14" t="s">
        <v>62</v>
      </c>
      <c r="B14" t="s">
        <v>12</v>
      </c>
      <c r="C14">
        <v>22</v>
      </c>
      <c r="D14">
        <v>21</v>
      </c>
      <c r="E14">
        <f t="shared" si="0"/>
        <v>22</v>
      </c>
      <c r="F14" s="1">
        <v>0.2</v>
      </c>
      <c r="G14">
        <f t="shared" si="1"/>
        <v>4.4000000000000004</v>
      </c>
      <c r="H14">
        <f t="shared" si="2"/>
        <v>26.4</v>
      </c>
      <c r="I14">
        <f t="shared" si="3"/>
        <v>27</v>
      </c>
      <c r="J14" s="2"/>
      <c r="K14" s="4">
        <f t="shared" si="4"/>
        <v>27</v>
      </c>
      <c r="L14">
        <f t="shared" si="5"/>
        <v>5</v>
      </c>
    </row>
    <row r="15" spans="1:12" x14ac:dyDescent="0.3">
      <c r="A15" t="s">
        <v>63</v>
      </c>
      <c r="B15" t="s">
        <v>13</v>
      </c>
      <c r="C15">
        <v>68</v>
      </c>
      <c r="D15">
        <v>69</v>
      </c>
      <c r="E15">
        <f t="shared" si="0"/>
        <v>69</v>
      </c>
      <c r="F15" s="1">
        <v>0.2</v>
      </c>
      <c r="G15">
        <f t="shared" si="1"/>
        <v>13.8</v>
      </c>
      <c r="H15">
        <f t="shared" si="2"/>
        <v>82.8</v>
      </c>
      <c r="I15">
        <f t="shared" si="3"/>
        <v>83</v>
      </c>
      <c r="J15" s="2"/>
      <c r="K15" s="4">
        <f t="shared" si="4"/>
        <v>83</v>
      </c>
      <c r="L15">
        <f t="shared" si="5"/>
        <v>14</v>
      </c>
    </row>
    <row r="16" spans="1:12" x14ac:dyDescent="0.3">
      <c r="A16" t="s">
        <v>64</v>
      </c>
      <c r="B16" t="s">
        <v>14</v>
      </c>
      <c r="C16">
        <v>63</v>
      </c>
      <c r="D16">
        <v>62</v>
      </c>
      <c r="E16">
        <f t="shared" si="0"/>
        <v>63</v>
      </c>
      <c r="F16" s="1">
        <v>0.2</v>
      </c>
      <c r="G16">
        <f t="shared" si="1"/>
        <v>12.600000000000001</v>
      </c>
      <c r="H16">
        <f t="shared" si="2"/>
        <v>75.599999999999994</v>
      </c>
      <c r="I16">
        <f t="shared" si="3"/>
        <v>76</v>
      </c>
      <c r="J16" s="2"/>
      <c r="K16" s="4">
        <f t="shared" si="4"/>
        <v>76</v>
      </c>
      <c r="L16">
        <f t="shared" si="5"/>
        <v>13</v>
      </c>
    </row>
    <row r="17" spans="1:12" x14ac:dyDescent="0.3">
      <c r="A17" t="s">
        <v>65</v>
      </c>
      <c r="B17" t="s">
        <v>15</v>
      </c>
      <c r="C17">
        <v>42</v>
      </c>
      <c r="D17">
        <v>41</v>
      </c>
      <c r="E17">
        <f t="shared" si="0"/>
        <v>42</v>
      </c>
      <c r="F17" s="1">
        <v>0.2</v>
      </c>
      <c r="G17">
        <f t="shared" si="1"/>
        <v>8.4</v>
      </c>
      <c r="H17">
        <f t="shared" si="2"/>
        <v>50.4</v>
      </c>
      <c r="I17">
        <f t="shared" si="3"/>
        <v>51</v>
      </c>
      <c r="J17" s="2"/>
      <c r="K17" s="4">
        <f t="shared" si="4"/>
        <v>51</v>
      </c>
      <c r="L17">
        <f t="shared" si="5"/>
        <v>9</v>
      </c>
    </row>
    <row r="18" spans="1:12" x14ac:dyDescent="0.3">
      <c r="A18" t="s">
        <v>66</v>
      </c>
      <c r="B18" t="s">
        <v>16</v>
      </c>
      <c r="C18">
        <v>51</v>
      </c>
      <c r="D18">
        <v>50</v>
      </c>
      <c r="E18">
        <f t="shared" si="0"/>
        <v>51</v>
      </c>
      <c r="F18" s="1">
        <v>0.2</v>
      </c>
      <c r="G18">
        <f t="shared" si="1"/>
        <v>10.200000000000001</v>
      </c>
      <c r="H18">
        <f t="shared" si="2"/>
        <v>61.2</v>
      </c>
      <c r="I18">
        <f t="shared" si="3"/>
        <v>62</v>
      </c>
      <c r="J18" s="2"/>
      <c r="K18" s="4">
        <f t="shared" si="4"/>
        <v>62</v>
      </c>
      <c r="L18">
        <f t="shared" si="5"/>
        <v>11</v>
      </c>
    </row>
    <row r="19" spans="1:12" x14ac:dyDescent="0.3">
      <c r="A19" t="s">
        <v>67</v>
      </c>
      <c r="B19" t="s">
        <v>17</v>
      </c>
      <c r="C19">
        <v>53</v>
      </c>
      <c r="D19">
        <v>52</v>
      </c>
      <c r="E19">
        <f t="shared" si="0"/>
        <v>53</v>
      </c>
      <c r="F19" s="1">
        <v>0.2</v>
      </c>
      <c r="G19">
        <f t="shared" si="1"/>
        <v>10.600000000000001</v>
      </c>
      <c r="H19">
        <f t="shared" si="2"/>
        <v>63.6</v>
      </c>
      <c r="I19">
        <f t="shared" si="3"/>
        <v>64</v>
      </c>
      <c r="J19" s="2"/>
      <c r="K19" s="4">
        <f t="shared" si="4"/>
        <v>64</v>
      </c>
      <c r="L19">
        <f t="shared" si="5"/>
        <v>11</v>
      </c>
    </row>
    <row r="20" spans="1:12" x14ac:dyDescent="0.3">
      <c r="A20" t="s">
        <v>68</v>
      </c>
      <c r="B20" t="s">
        <v>18</v>
      </c>
      <c r="C20">
        <v>51</v>
      </c>
      <c r="D20">
        <v>50</v>
      </c>
      <c r="E20">
        <f t="shared" si="0"/>
        <v>51</v>
      </c>
      <c r="F20" s="1">
        <v>0.2</v>
      </c>
      <c r="G20">
        <f t="shared" si="1"/>
        <v>10.200000000000001</v>
      </c>
      <c r="H20">
        <f t="shared" si="2"/>
        <v>61.2</v>
      </c>
      <c r="I20">
        <f t="shared" si="3"/>
        <v>62</v>
      </c>
      <c r="J20" s="2"/>
      <c r="K20" s="4">
        <f t="shared" si="4"/>
        <v>62</v>
      </c>
      <c r="L20">
        <f t="shared" si="5"/>
        <v>11</v>
      </c>
    </row>
    <row r="21" spans="1:12" x14ac:dyDescent="0.3">
      <c r="A21" t="s">
        <v>69</v>
      </c>
      <c r="B21" t="s">
        <v>19</v>
      </c>
      <c r="C21">
        <v>52</v>
      </c>
      <c r="D21">
        <v>51</v>
      </c>
      <c r="E21">
        <f t="shared" si="0"/>
        <v>52</v>
      </c>
      <c r="F21" s="1">
        <v>0.2</v>
      </c>
      <c r="G21">
        <f t="shared" si="1"/>
        <v>10.4</v>
      </c>
      <c r="H21">
        <f t="shared" si="2"/>
        <v>62.4</v>
      </c>
      <c r="I21">
        <f t="shared" si="3"/>
        <v>63</v>
      </c>
      <c r="J21" s="2"/>
      <c r="K21" s="4">
        <f t="shared" si="4"/>
        <v>63</v>
      </c>
      <c r="L21">
        <f t="shared" si="5"/>
        <v>11</v>
      </c>
    </row>
    <row r="22" spans="1:12" x14ac:dyDescent="0.3">
      <c r="A22" t="s">
        <v>70</v>
      </c>
      <c r="B22" t="s">
        <v>20</v>
      </c>
      <c r="C22">
        <v>52</v>
      </c>
      <c r="D22">
        <v>51</v>
      </c>
      <c r="E22">
        <f t="shared" si="0"/>
        <v>52</v>
      </c>
      <c r="F22" s="1">
        <v>0.2</v>
      </c>
      <c r="G22">
        <f t="shared" si="1"/>
        <v>10.4</v>
      </c>
      <c r="H22">
        <f t="shared" si="2"/>
        <v>62.4</v>
      </c>
      <c r="I22">
        <f t="shared" si="3"/>
        <v>63</v>
      </c>
      <c r="J22" s="2"/>
      <c r="K22" s="4">
        <f t="shared" si="4"/>
        <v>63</v>
      </c>
      <c r="L22">
        <f t="shared" si="5"/>
        <v>11</v>
      </c>
    </row>
    <row r="23" spans="1:12" x14ac:dyDescent="0.3">
      <c r="A23" t="s">
        <v>71</v>
      </c>
      <c r="B23" t="s">
        <v>21</v>
      </c>
      <c r="C23">
        <v>150</v>
      </c>
      <c r="D23">
        <v>122</v>
      </c>
      <c r="E23">
        <f t="shared" si="0"/>
        <v>150</v>
      </c>
      <c r="F23" s="1">
        <v>0.2</v>
      </c>
      <c r="G23">
        <f t="shared" si="1"/>
        <v>30</v>
      </c>
      <c r="H23">
        <f t="shared" si="2"/>
        <v>180</v>
      </c>
      <c r="I23">
        <f t="shared" si="3"/>
        <v>180</v>
      </c>
      <c r="J23" s="2"/>
      <c r="K23" s="4">
        <f t="shared" si="4"/>
        <v>180</v>
      </c>
      <c r="L23">
        <f t="shared" si="5"/>
        <v>30</v>
      </c>
    </row>
    <row r="24" spans="1:12" x14ac:dyDescent="0.3">
      <c r="A24" t="s">
        <v>72</v>
      </c>
      <c r="B24" t="s">
        <v>22</v>
      </c>
      <c r="C24">
        <v>53</v>
      </c>
      <c r="D24">
        <v>52</v>
      </c>
      <c r="E24">
        <f t="shared" si="0"/>
        <v>53</v>
      </c>
      <c r="F24" s="1">
        <v>0.2</v>
      </c>
      <c r="G24">
        <f t="shared" si="1"/>
        <v>10.600000000000001</v>
      </c>
      <c r="H24">
        <f t="shared" si="2"/>
        <v>63.6</v>
      </c>
      <c r="I24">
        <f t="shared" si="3"/>
        <v>64</v>
      </c>
      <c r="J24" s="2"/>
      <c r="K24" s="4">
        <f t="shared" si="4"/>
        <v>64</v>
      </c>
      <c r="L24">
        <f t="shared" si="5"/>
        <v>11</v>
      </c>
    </row>
    <row r="25" spans="1:12" x14ac:dyDescent="0.3">
      <c r="A25" t="s">
        <v>73</v>
      </c>
      <c r="B25" t="s">
        <v>23</v>
      </c>
      <c r="C25">
        <v>8</v>
      </c>
      <c r="D25">
        <v>7</v>
      </c>
      <c r="E25">
        <f t="shared" si="0"/>
        <v>8</v>
      </c>
      <c r="F25" s="1">
        <v>0.2</v>
      </c>
      <c r="G25">
        <f t="shared" si="1"/>
        <v>1.6</v>
      </c>
      <c r="H25">
        <f t="shared" si="2"/>
        <v>9.6</v>
      </c>
      <c r="I25">
        <f t="shared" si="3"/>
        <v>10</v>
      </c>
      <c r="J25" s="2"/>
      <c r="K25" s="4">
        <f t="shared" si="4"/>
        <v>10</v>
      </c>
      <c r="L25">
        <f t="shared" si="5"/>
        <v>2</v>
      </c>
    </row>
    <row r="26" spans="1:12" x14ac:dyDescent="0.3">
      <c r="A26" t="s">
        <v>74</v>
      </c>
      <c r="B26" t="s">
        <v>23</v>
      </c>
      <c r="C26">
        <v>9</v>
      </c>
      <c r="D26">
        <v>7</v>
      </c>
      <c r="E26">
        <f t="shared" si="0"/>
        <v>9</v>
      </c>
      <c r="F26" s="1">
        <v>0.2</v>
      </c>
      <c r="G26">
        <f t="shared" si="1"/>
        <v>1.8</v>
      </c>
      <c r="H26">
        <f t="shared" si="2"/>
        <v>10.8</v>
      </c>
      <c r="I26">
        <f t="shared" si="3"/>
        <v>11</v>
      </c>
      <c r="J26" s="2"/>
      <c r="K26" s="4">
        <f t="shared" si="4"/>
        <v>11</v>
      </c>
      <c r="L26">
        <f t="shared" si="5"/>
        <v>2</v>
      </c>
    </row>
    <row r="27" spans="1:12" x14ac:dyDescent="0.3">
      <c r="A27" t="s">
        <v>75</v>
      </c>
      <c r="B27" t="s">
        <v>24</v>
      </c>
      <c r="C27">
        <v>12</v>
      </c>
      <c r="D27">
        <v>11</v>
      </c>
      <c r="E27">
        <f t="shared" si="0"/>
        <v>12</v>
      </c>
      <c r="F27" s="1">
        <v>0.2</v>
      </c>
      <c r="G27">
        <f t="shared" si="1"/>
        <v>2.4000000000000004</v>
      </c>
      <c r="H27">
        <f t="shared" si="2"/>
        <v>14.4</v>
      </c>
      <c r="I27">
        <f t="shared" si="3"/>
        <v>15</v>
      </c>
      <c r="J27" s="2"/>
      <c r="K27" s="4">
        <f t="shared" si="4"/>
        <v>15</v>
      </c>
      <c r="L27">
        <f t="shared" si="5"/>
        <v>3</v>
      </c>
    </row>
    <row r="28" spans="1:12" x14ac:dyDescent="0.3">
      <c r="A28" t="s">
        <v>76</v>
      </c>
      <c r="B28" t="s">
        <v>25</v>
      </c>
      <c r="C28">
        <v>10</v>
      </c>
      <c r="D28">
        <v>9</v>
      </c>
      <c r="E28">
        <f t="shared" si="0"/>
        <v>10</v>
      </c>
      <c r="F28" s="1">
        <v>0.2</v>
      </c>
      <c r="G28">
        <f t="shared" si="1"/>
        <v>2</v>
      </c>
      <c r="H28">
        <f t="shared" si="2"/>
        <v>12</v>
      </c>
      <c r="I28">
        <f t="shared" si="3"/>
        <v>12</v>
      </c>
      <c r="J28" s="2"/>
      <c r="K28" s="4">
        <f t="shared" si="4"/>
        <v>12</v>
      </c>
      <c r="L28">
        <f t="shared" si="5"/>
        <v>2</v>
      </c>
    </row>
    <row r="29" spans="1:12" x14ac:dyDescent="0.3">
      <c r="A29" t="s">
        <v>77</v>
      </c>
      <c r="B29" t="s">
        <v>25</v>
      </c>
      <c r="C29">
        <v>13</v>
      </c>
      <c r="D29">
        <v>9</v>
      </c>
      <c r="E29">
        <f t="shared" si="0"/>
        <v>13</v>
      </c>
      <c r="F29" s="1">
        <v>0.2</v>
      </c>
      <c r="G29">
        <f t="shared" si="1"/>
        <v>2.6</v>
      </c>
      <c r="H29">
        <f t="shared" si="2"/>
        <v>15.6</v>
      </c>
      <c r="I29">
        <f t="shared" si="3"/>
        <v>16</v>
      </c>
      <c r="J29" s="2"/>
      <c r="K29" s="4">
        <f t="shared" si="4"/>
        <v>16</v>
      </c>
      <c r="L29">
        <f t="shared" si="5"/>
        <v>3</v>
      </c>
    </row>
    <row r="30" spans="1:12" x14ac:dyDescent="0.3">
      <c r="A30" t="s">
        <v>78</v>
      </c>
      <c r="B30" t="s">
        <v>25</v>
      </c>
      <c r="C30">
        <v>10</v>
      </c>
      <c r="D30">
        <v>9</v>
      </c>
      <c r="E30">
        <f t="shared" si="0"/>
        <v>10</v>
      </c>
      <c r="F30" s="1">
        <v>0.2</v>
      </c>
      <c r="G30">
        <f t="shared" si="1"/>
        <v>2</v>
      </c>
      <c r="H30">
        <f t="shared" si="2"/>
        <v>12</v>
      </c>
      <c r="I30">
        <f t="shared" si="3"/>
        <v>12</v>
      </c>
      <c r="J30" s="2"/>
      <c r="K30" s="4">
        <f t="shared" si="4"/>
        <v>12</v>
      </c>
      <c r="L30">
        <f t="shared" si="5"/>
        <v>2</v>
      </c>
    </row>
    <row r="31" spans="1:12" x14ac:dyDescent="0.3">
      <c r="A31" t="s">
        <v>79</v>
      </c>
      <c r="B31" t="s">
        <v>25</v>
      </c>
      <c r="C31">
        <v>10</v>
      </c>
      <c r="D31">
        <v>15</v>
      </c>
      <c r="E31">
        <f t="shared" si="0"/>
        <v>15</v>
      </c>
      <c r="F31" s="1">
        <v>0.2</v>
      </c>
      <c r="G31">
        <f t="shared" si="1"/>
        <v>3</v>
      </c>
      <c r="H31">
        <f t="shared" si="2"/>
        <v>18</v>
      </c>
      <c r="I31">
        <f t="shared" si="3"/>
        <v>18</v>
      </c>
      <c r="J31" s="2"/>
      <c r="K31" s="4">
        <f t="shared" si="4"/>
        <v>18</v>
      </c>
      <c r="L31">
        <f t="shared" si="5"/>
        <v>3</v>
      </c>
    </row>
    <row r="32" spans="1:12" x14ac:dyDescent="0.3">
      <c r="A32" t="s">
        <v>80</v>
      </c>
      <c r="B32" t="s">
        <v>26</v>
      </c>
      <c r="C32">
        <v>700</v>
      </c>
      <c r="D32">
        <v>699</v>
      </c>
      <c r="E32">
        <f t="shared" si="0"/>
        <v>700</v>
      </c>
      <c r="F32" s="1">
        <v>0.2</v>
      </c>
      <c r="G32">
        <f t="shared" si="1"/>
        <v>140</v>
      </c>
      <c r="H32">
        <f t="shared" si="2"/>
        <v>840</v>
      </c>
      <c r="I32">
        <f t="shared" si="3"/>
        <v>840</v>
      </c>
      <c r="J32" s="2"/>
      <c r="K32" s="4">
        <f t="shared" si="4"/>
        <v>840</v>
      </c>
      <c r="L32">
        <f t="shared" si="5"/>
        <v>140</v>
      </c>
    </row>
    <row r="33" spans="1:12" x14ac:dyDescent="0.3">
      <c r="A33" t="s">
        <v>81</v>
      </c>
      <c r="B33" t="s">
        <v>27</v>
      </c>
      <c r="C33">
        <v>1</v>
      </c>
      <c r="D33">
        <v>3</v>
      </c>
      <c r="E33">
        <f t="shared" si="0"/>
        <v>3</v>
      </c>
      <c r="F33" s="1">
        <v>0.2</v>
      </c>
      <c r="G33">
        <f t="shared" si="1"/>
        <v>0.60000000000000009</v>
      </c>
      <c r="H33">
        <f t="shared" si="2"/>
        <v>3.6</v>
      </c>
      <c r="I33">
        <f t="shared" si="3"/>
        <v>4</v>
      </c>
      <c r="J33" s="2"/>
      <c r="K33" s="4">
        <f t="shared" si="4"/>
        <v>4</v>
      </c>
      <c r="L33">
        <f t="shared" si="5"/>
        <v>1</v>
      </c>
    </row>
    <row r="34" spans="1:12" x14ac:dyDescent="0.3">
      <c r="A34" t="s">
        <v>82</v>
      </c>
      <c r="B34" t="s">
        <v>28</v>
      </c>
      <c r="C34">
        <v>1</v>
      </c>
      <c r="D34">
        <v>3</v>
      </c>
      <c r="E34">
        <f t="shared" si="0"/>
        <v>3</v>
      </c>
      <c r="F34" s="1">
        <v>0.2</v>
      </c>
      <c r="G34">
        <f t="shared" si="1"/>
        <v>0.60000000000000009</v>
      </c>
      <c r="H34">
        <f t="shared" si="2"/>
        <v>3.6</v>
      </c>
      <c r="I34">
        <f t="shared" si="3"/>
        <v>4</v>
      </c>
      <c r="J34" s="2"/>
      <c r="K34" s="4">
        <f t="shared" si="4"/>
        <v>4</v>
      </c>
      <c r="L34">
        <f t="shared" si="5"/>
        <v>1</v>
      </c>
    </row>
    <row r="35" spans="1:12" x14ac:dyDescent="0.3">
      <c r="A35" t="s">
        <v>83</v>
      </c>
      <c r="B35" t="s">
        <v>29</v>
      </c>
      <c r="C35">
        <v>11</v>
      </c>
      <c r="D35">
        <v>15</v>
      </c>
      <c r="E35">
        <f t="shared" si="0"/>
        <v>15</v>
      </c>
      <c r="F35" s="1">
        <v>0.2</v>
      </c>
      <c r="G35">
        <f t="shared" si="1"/>
        <v>3</v>
      </c>
      <c r="H35">
        <f t="shared" si="2"/>
        <v>18</v>
      </c>
      <c r="I35">
        <f t="shared" si="3"/>
        <v>18</v>
      </c>
      <c r="J35" s="2"/>
      <c r="K35" s="4">
        <f t="shared" si="4"/>
        <v>18</v>
      </c>
      <c r="L35">
        <f t="shared" si="5"/>
        <v>3</v>
      </c>
    </row>
    <row r="36" spans="1:12" x14ac:dyDescent="0.3">
      <c r="A36" t="s">
        <v>84</v>
      </c>
      <c r="B36" t="s">
        <v>30</v>
      </c>
      <c r="C36">
        <v>7</v>
      </c>
      <c r="D36">
        <v>6</v>
      </c>
      <c r="E36">
        <f t="shared" si="0"/>
        <v>7</v>
      </c>
      <c r="F36" s="1">
        <v>0.2</v>
      </c>
      <c r="G36">
        <f t="shared" si="1"/>
        <v>1.4000000000000001</v>
      </c>
      <c r="H36">
        <f t="shared" si="2"/>
        <v>8.4</v>
      </c>
      <c r="I36">
        <f t="shared" si="3"/>
        <v>9</v>
      </c>
      <c r="J36" s="2"/>
      <c r="K36" s="4">
        <f t="shared" si="4"/>
        <v>9</v>
      </c>
      <c r="L36">
        <f t="shared" si="5"/>
        <v>2</v>
      </c>
    </row>
    <row r="37" spans="1:12" x14ac:dyDescent="0.3">
      <c r="A37" t="s">
        <v>85</v>
      </c>
      <c r="B37" t="s">
        <v>31</v>
      </c>
      <c r="C37">
        <v>7</v>
      </c>
      <c r="D37">
        <v>6</v>
      </c>
      <c r="E37">
        <f t="shared" si="0"/>
        <v>7</v>
      </c>
      <c r="F37" s="1">
        <v>0.2</v>
      </c>
      <c r="G37">
        <f t="shared" si="1"/>
        <v>1.4000000000000001</v>
      </c>
      <c r="H37">
        <f t="shared" si="2"/>
        <v>8.4</v>
      </c>
      <c r="I37">
        <f t="shared" si="3"/>
        <v>9</v>
      </c>
      <c r="J37" s="2"/>
      <c r="K37" s="4">
        <f t="shared" si="4"/>
        <v>9</v>
      </c>
      <c r="L37">
        <f t="shared" si="5"/>
        <v>2</v>
      </c>
    </row>
    <row r="38" spans="1:12" x14ac:dyDescent="0.3">
      <c r="A38" t="s">
        <v>86</v>
      </c>
      <c r="B38" t="s">
        <v>32</v>
      </c>
      <c r="C38">
        <v>6</v>
      </c>
      <c r="D38">
        <v>5</v>
      </c>
      <c r="E38">
        <f t="shared" si="0"/>
        <v>6</v>
      </c>
      <c r="F38" s="1">
        <v>0.2</v>
      </c>
      <c r="G38">
        <f t="shared" si="1"/>
        <v>1.2000000000000002</v>
      </c>
      <c r="H38">
        <f t="shared" si="2"/>
        <v>7.2</v>
      </c>
      <c r="I38">
        <f t="shared" si="3"/>
        <v>8</v>
      </c>
      <c r="J38" s="2"/>
      <c r="K38" s="4">
        <f t="shared" si="4"/>
        <v>8</v>
      </c>
      <c r="L38">
        <f t="shared" si="5"/>
        <v>2</v>
      </c>
    </row>
    <row r="39" spans="1:12" x14ac:dyDescent="0.3">
      <c r="A39" t="s">
        <v>87</v>
      </c>
      <c r="B39" t="s">
        <v>33</v>
      </c>
      <c r="C39">
        <v>10</v>
      </c>
      <c r="D39">
        <v>9</v>
      </c>
      <c r="E39">
        <f t="shared" si="0"/>
        <v>10</v>
      </c>
      <c r="F39" s="1">
        <v>0.2</v>
      </c>
      <c r="G39">
        <f t="shared" si="1"/>
        <v>2</v>
      </c>
      <c r="H39">
        <f t="shared" si="2"/>
        <v>12</v>
      </c>
      <c r="I39">
        <f t="shared" si="3"/>
        <v>12</v>
      </c>
      <c r="J39" s="2"/>
      <c r="K39" s="4">
        <f t="shared" si="4"/>
        <v>12</v>
      </c>
      <c r="L39">
        <f t="shared" si="5"/>
        <v>2</v>
      </c>
    </row>
    <row r="40" spans="1:12" x14ac:dyDescent="0.3">
      <c r="A40" t="s">
        <v>88</v>
      </c>
      <c r="B40" t="s">
        <v>34</v>
      </c>
      <c r="C40">
        <v>3</v>
      </c>
      <c r="D40">
        <v>2</v>
      </c>
      <c r="E40">
        <f t="shared" si="0"/>
        <v>3</v>
      </c>
      <c r="F40" s="1">
        <v>0.2</v>
      </c>
      <c r="G40">
        <f t="shared" si="1"/>
        <v>0.60000000000000009</v>
      </c>
      <c r="H40">
        <f t="shared" si="2"/>
        <v>3.6</v>
      </c>
      <c r="I40">
        <f t="shared" si="3"/>
        <v>4</v>
      </c>
      <c r="J40" s="2"/>
      <c r="K40" s="4">
        <f t="shared" si="4"/>
        <v>4</v>
      </c>
      <c r="L40">
        <f t="shared" si="5"/>
        <v>1</v>
      </c>
    </row>
    <row r="41" spans="1:12" x14ac:dyDescent="0.3">
      <c r="A41" t="s">
        <v>89</v>
      </c>
      <c r="B41" t="s">
        <v>35</v>
      </c>
      <c r="C41">
        <v>7</v>
      </c>
      <c r="D41">
        <v>6</v>
      </c>
      <c r="E41">
        <f t="shared" si="0"/>
        <v>7</v>
      </c>
      <c r="F41" s="1">
        <v>0.2</v>
      </c>
      <c r="G41">
        <f t="shared" si="1"/>
        <v>1.4000000000000001</v>
      </c>
      <c r="H41">
        <f t="shared" si="2"/>
        <v>8.4</v>
      </c>
      <c r="I41">
        <f t="shared" si="3"/>
        <v>9</v>
      </c>
      <c r="J41" s="2"/>
      <c r="K41" s="4">
        <f t="shared" si="4"/>
        <v>9</v>
      </c>
      <c r="L41">
        <f t="shared" si="5"/>
        <v>2</v>
      </c>
    </row>
    <row r="42" spans="1:12" x14ac:dyDescent="0.3">
      <c r="A42" t="s">
        <v>90</v>
      </c>
      <c r="B42" t="s">
        <v>35</v>
      </c>
      <c r="C42">
        <v>7</v>
      </c>
      <c r="D42">
        <v>6</v>
      </c>
      <c r="E42">
        <f t="shared" si="0"/>
        <v>7</v>
      </c>
      <c r="F42" s="1">
        <v>0.2</v>
      </c>
      <c r="G42">
        <f t="shared" si="1"/>
        <v>1.4000000000000001</v>
      </c>
      <c r="H42">
        <f t="shared" si="2"/>
        <v>8.4</v>
      </c>
      <c r="I42">
        <f t="shared" si="3"/>
        <v>9</v>
      </c>
      <c r="J42" s="2"/>
      <c r="K42" s="4">
        <f t="shared" si="4"/>
        <v>9</v>
      </c>
      <c r="L42">
        <f t="shared" si="5"/>
        <v>2</v>
      </c>
    </row>
    <row r="43" spans="1:12" x14ac:dyDescent="0.3">
      <c r="A43" t="s">
        <v>91</v>
      </c>
      <c r="B43" t="s">
        <v>36</v>
      </c>
      <c r="C43">
        <v>10</v>
      </c>
      <c r="D43">
        <v>9</v>
      </c>
      <c r="E43">
        <f t="shared" si="0"/>
        <v>10</v>
      </c>
      <c r="F43" s="1">
        <v>0.2</v>
      </c>
      <c r="G43">
        <f t="shared" si="1"/>
        <v>2</v>
      </c>
      <c r="H43">
        <f t="shared" si="2"/>
        <v>12</v>
      </c>
      <c r="I43">
        <f t="shared" si="3"/>
        <v>12</v>
      </c>
      <c r="J43" s="2"/>
      <c r="K43" s="4">
        <f t="shared" si="4"/>
        <v>12</v>
      </c>
      <c r="L43">
        <f t="shared" si="5"/>
        <v>2</v>
      </c>
    </row>
    <row r="44" spans="1:12" x14ac:dyDescent="0.3">
      <c r="A44" t="s">
        <v>92</v>
      </c>
      <c r="B44" t="s">
        <v>37</v>
      </c>
      <c r="C44">
        <v>7</v>
      </c>
      <c r="D44">
        <v>9</v>
      </c>
      <c r="E44">
        <f t="shared" si="0"/>
        <v>9</v>
      </c>
      <c r="F44" s="1">
        <v>0.2</v>
      </c>
      <c r="G44">
        <f t="shared" si="1"/>
        <v>1.8</v>
      </c>
      <c r="H44">
        <f t="shared" si="2"/>
        <v>10.8</v>
      </c>
      <c r="I44">
        <f t="shared" si="3"/>
        <v>11</v>
      </c>
      <c r="J44" s="2"/>
      <c r="K44" s="4">
        <f t="shared" si="4"/>
        <v>11</v>
      </c>
      <c r="L44">
        <f t="shared" si="5"/>
        <v>2</v>
      </c>
    </row>
    <row r="45" spans="1:12" x14ac:dyDescent="0.3">
      <c r="A45" t="s">
        <v>93</v>
      </c>
      <c r="B45" t="s">
        <v>26</v>
      </c>
      <c r="C45">
        <v>690</v>
      </c>
      <c r="D45">
        <v>689</v>
      </c>
      <c r="E45">
        <f t="shared" si="0"/>
        <v>690</v>
      </c>
      <c r="F45" s="1">
        <v>0.2</v>
      </c>
      <c r="G45">
        <f t="shared" si="1"/>
        <v>138</v>
      </c>
      <c r="H45">
        <f t="shared" si="2"/>
        <v>828</v>
      </c>
      <c r="I45">
        <f t="shared" si="3"/>
        <v>828</v>
      </c>
      <c r="J45" s="2"/>
      <c r="K45" s="4">
        <f t="shared" si="4"/>
        <v>828</v>
      </c>
      <c r="L45">
        <f t="shared" si="5"/>
        <v>138</v>
      </c>
    </row>
    <row r="46" spans="1:12" x14ac:dyDescent="0.3">
      <c r="A46" t="s">
        <v>94</v>
      </c>
      <c r="B46" t="s">
        <v>38</v>
      </c>
      <c r="C46">
        <v>29</v>
      </c>
      <c r="D46">
        <v>28</v>
      </c>
      <c r="E46">
        <f t="shared" si="0"/>
        <v>29</v>
      </c>
      <c r="F46" s="1">
        <v>0.2</v>
      </c>
      <c r="G46">
        <f t="shared" si="1"/>
        <v>5.8000000000000007</v>
      </c>
      <c r="H46">
        <f t="shared" si="2"/>
        <v>34.799999999999997</v>
      </c>
      <c r="I46">
        <f t="shared" si="3"/>
        <v>35</v>
      </c>
      <c r="J46" s="2"/>
      <c r="K46" s="4">
        <f t="shared" si="4"/>
        <v>35</v>
      </c>
      <c r="L46">
        <f t="shared" si="5"/>
        <v>6</v>
      </c>
    </row>
    <row r="47" spans="1:12" x14ac:dyDescent="0.3">
      <c r="A47" t="s">
        <v>95</v>
      </c>
      <c r="B47" t="s">
        <v>39</v>
      </c>
      <c r="C47">
        <v>29</v>
      </c>
      <c r="D47">
        <v>28</v>
      </c>
      <c r="E47">
        <f t="shared" si="0"/>
        <v>29</v>
      </c>
      <c r="F47" s="1">
        <v>0.2</v>
      </c>
      <c r="G47">
        <f t="shared" si="1"/>
        <v>5.8000000000000007</v>
      </c>
      <c r="H47">
        <f t="shared" si="2"/>
        <v>34.799999999999997</v>
      </c>
      <c r="I47">
        <f t="shared" si="3"/>
        <v>35</v>
      </c>
      <c r="J47" s="2"/>
      <c r="K47" s="4">
        <f t="shared" si="4"/>
        <v>35</v>
      </c>
      <c r="L47">
        <f t="shared" si="5"/>
        <v>6</v>
      </c>
    </row>
    <row r="48" spans="1:12" x14ac:dyDescent="0.3">
      <c r="A48" t="s">
        <v>96</v>
      </c>
      <c r="B48" t="s">
        <v>40</v>
      </c>
      <c r="C48">
        <v>29</v>
      </c>
      <c r="D48">
        <v>35</v>
      </c>
      <c r="E48">
        <f t="shared" si="0"/>
        <v>35</v>
      </c>
      <c r="F48" s="1">
        <v>0.2</v>
      </c>
      <c r="G48">
        <f t="shared" si="1"/>
        <v>7</v>
      </c>
      <c r="H48">
        <f t="shared" si="2"/>
        <v>42</v>
      </c>
      <c r="I48">
        <f t="shared" si="3"/>
        <v>42</v>
      </c>
      <c r="J48" s="2"/>
      <c r="K48" s="4">
        <f t="shared" si="4"/>
        <v>42</v>
      </c>
      <c r="L48">
        <f t="shared" si="5"/>
        <v>7</v>
      </c>
    </row>
    <row r="49" spans="1:12" x14ac:dyDescent="0.3">
      <c r="A49" t="s">
        <v>97</v>
      </c>
      <c r="B49" t="s">
        <v>41</v>
      </c>
      <c r="C49">
        <v>39</v>
      </c>
      <c r="D49">
        <v>38</v>
      </c>
      <c r="E49">
        <f t="shared" si="0"/>
        <v>39</v>
      </c>
      <c r="F49" s="1">
        <v>0.2</v>
      </c>
      <c r="G49">
        <f t="shared" si="1"/>
        <v>7.8000000000000007</v>
      </c>
      <c r="H49">
        <f t="shared" si="2"/>
        <v>46.8</v>
      </c>
      <c r="I49">
        <f t="shared" si="3"/>
        <v>47</v>
      </c>
      <c r="J49" s="2"/>
      <c r="K49" s="4">
        <f t="shared" si="4"/>
        <v>47</v>
      </c>
      <c r="L49">
        <f t="shared" si="5"/>
        <v>8</v>
      </c>
    </row>
  </sheetData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PAANO GAMITIN</vt:lpstr>
      <vt:lpstr>POS</vt:lpstr>
      <vt:lpstr>ITEMS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 Valerio Office</dc:creator>
  <cp:lastModifiedBy>Niel Valerio Office</cp:lastModifiedBy>
  <dcterms:created xsi:type="dcterms:W3CDTF">2020-02-29T10:10:57Z</dcterms:created>
  <dcterms:modified xsi:type="dcterms:W3CDTF">2020-03-01T12:15:39Z</dcterms:modified>
</cp:coreProperties>
</file>